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ocuments\Temp\"/>
    </mc:Choice>
  </mc:AlternateContent>
  <xr:revisionPtr revIDLastSave="0" documentId="13_ncr:1_{5637C513-BC3D-48E2-A00F-A5675885775C}" xr6:coauthVersionLast="47" xr6:coauthVersionMax="47" xr10:uidLastSave="{00000000-0000-0000-0000-000000000000}"/>
  <bookViews>
    <workbookView xWindow="-120" yWindow="-120" windowWidth="25440" windowHeight="15270" xr2:uid="{70C6D762-1AC5-4A1E-970C-BC03BCDF6887}"/>
  </bookViews>
  <sheets>
    <sheet name="Bin Hex Flotante a Decimal" sheetId="1" r:id="rId1"/>
    <sheet name="Decimal a Flotante" sheetId="3" r:id="rId2"/>
    <sheet name="Bi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X17" i="1" s="1"/>
  <c r="AP20" i="3"/>
  <c r="AO20" i="3"/>
  <c r="AN20" i="3"/>
  <c r="AP17" i="3"/>
  <c r="AO17" i="3"/>
  <c r="AN17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AH25" i="3"/>
  <c r="AI25" i="3"/>
  <c r="AJ25" i="3"/>
  <c r="AK25" i="3"/>
  <c r="AL25" i="3"/>
  <c r="AM25" i="3"/>
  <c r="AN25" i="3"/>
  <c r="AO25" i="3"/>
  <c r="AP25" i="3"/>
  <c r="AH28" i="3"/>
  <c r="AI28" i="3"/>
  <c r="AJ28" i="3"/>
  <c r="AK28" i="3"/>
  <c r="AL28" i="3"/>
  <c r="AM28" i="3"/>
  <c r="AN28" i="3"/>
  <c r="AO28" i="3"/>
  <c r="AP28" i="3"/>
  <c r="Y25" i="3"/>
  <c r="Z25" i="3"/>
  <c r="AA25" i="3"/>
  <c r="AB25" i="3"/>
  <c r="AC25" i="3"/>
  <c r="AD25" i="3"/>
  <c r="AE25" i="3"/>
  <c r="AF25" i="3"/>
  <c r="AG25" i="3"/>
  <c r="Y28" i="3"/>
  <c r="Z28" i="3"/>
  <c r="AA28" i="3"/>
  <c r="AB28" i="3"/>
  <c r="AC28" i="3"/>
  <c r="AD28" i="3"/>
  <c r="AE28" i="3"/>
  <c r="AF28" i="3"/>
  <c r="AG28" i="3"/>
  <c r="A19" i="3"/>
  <c r="A27" i="3" s="1"/>
  <c r="E4" i="3"/>
  <c r="J34" i="1"/>
  <c r="I34" i="1"/>
  <c r="H34" i="1"/>
  <c r="G34" i="1"/>
  <c r="F34" i="1"/>
  <c r="E34" i="1"/>
  <c r="D34" i="1"/>
  <c r="C34" i="1"/>
  <c r="J31" i="1"/>
  <c r="J33" i="1" s="1"/>
  <c r="I31" i="1"/>
  <c r="I33" i="1" s="1"/>
  <c r="H31" i="1"/>
  <c r="H33" i="1" s="1"/>
  <c r="G31" i="1"/>
  <c r="G33" i="1" s="1"/>
  <c r="F31" i="1"/>
  <c r="F33" i="1" s="1"/>
  <c r="E31" i="1"/>
  <c r="E33" i="1" s="1"/>
  <c r="D31" i="1"/>
  <c r="D33" i="1" s="1"/>
  <c r="C31" i="1"/>
  <c r="C33" i="1" s="1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J12" i="3"/>
  <c r="I12" i="3"/>
  <c r="H12" i="3"/>
  <c r="G12" i="3"/>
  <c r="F12" i="3"/>
  <c r="E12" i="3"/>
  <c r="D12" i="3"/>
  <c r="C12" i="3"/>
  <c r="J9" i="3"/>
  <c r="I9" i="3"/>
  <c r="H9" i="3"/>
  <c r="G9" i="3"/>
  <c r="F9" i="3"/>
  <c r="E9" i="3"/>
  <c r="D9" i="3"/>
  <c r="C9" i="3"/>
  <c r="J13" i="1"/>
  <c r="I13" i="1"/>
  <c r="H13" i="1"/>
  <c r="G13" i="1"/>
  <c r="F13" i="1"/>
  <c r="E13" i="1"/>
  <c r="D13" i="1"/>
  <c r="C13" i="1"/>
  <c r="J10" i="1"/>
  <c r="I10" i="1"/>
  <c r="H10" i="1"/>
  <c r="G10" i="1"/>
  <c r="F10" i="1"/>
  <c r="E10" i="1"/>
  <c r="D10" i="1"/>
  <c r="C10" i="1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K15" i="2"/>
  <c r="P12" i="2" s="1"/>
  <c r="C15" i="2"/>
  <c r="H12" i="2" s="1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F11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R5" i="2"/>
  <c r="R7" i="2" s="1"/>
  <c r="Q5" i="2"/>
  <c r="Q7" i="2" s="1"/>
  <c r="P5" i="2"/>
  <c r="P7" i="2" s="1"/>
  <c r="O5" i="2"/>
  <c r="O7" i="2" s="1"/>
  <c r="N5" i="2"/>
  <c r="N7" i="2" s="1"/>
  <c r="M5" i="2"/>
  <c r="M7" i="2" s="1"/>
  <c r="L5" i="2"/>
  <c r="L7" i="2" s="1"/>
  <c r="K5" i="2"/>
  <c r="K7" i="2" s="1"/>
  <c r="J5" i="2"/>
  <c r="J7" i="2" s="1"/>
  <c r="I5" i="2"/>
  <c r="I7" i="2" s="1"/>
  <c r="H5" i="2"/>
  <c r="H7" i="2" s="1"/>
  <c r="G5" i="2"/>
  <c r="G7" i="2" s="1"/>
  <c r="F5" i="2"/>
  <c r="F7" i="2" s="1"/>
  <c r="E5" i="2"/>
  <c r="E7" i="2" s="1"/>
  <c r="D5" i="2"/>
  <c r="D7" i="2" s="1"/>
  <c r="C5" i="2"/>
  <c r="C7" i="2" s="1"/>
  <c r="C24" i="3" l="1"/>
  <c r="C27" i="3"/>
  <c r="C16" i="3"/>
  <c r="C19" i="3"/>
  <c r="O17" i="1"/>
  <c r="B6" i="1"/>
  <c r="F9" i="1"/>
  <c r="F12" i="1" s="1"/>
  <c r="S17" i="1"/>
  <c r="H9" i="1"/>
  <c r="H12" i="1" s="1"/>
  <c r="W17" i="1"/>
  <c r="K17" i="1"/>
  <c r="J9" i="1"/>
  <c r="Y17" i="1"/>
  <c r="I17" i="1"/>
  <c r="Q17" i="1"/>
  <c r="G17" i="1"/>
  <c r="I9" i="1"/>
  <c r="I12" i="1" s="1"/>
  <c r="J17" i="1"/>
  <c r="R17" i="1"/>
  <c r="Z17" i="1"/>
  <c r="C9" i="1"/>
  <c r="C12" i="1" s="1"/>
  <c r="D17" i="1"/>
  <c r="L17" i="1"/>
  <c r="T17" i="1"/>
  <c r="D9" i="1"/>
  <c r="D12" i="1" s="1"/>
  <c r="E17" i="1"/>
  <c r="M17" i="1"/>
  <c r="U17" i="1"/>
  <c r="E9" i="1"/>
  <c r="E12" i="1" s="1"/>
  <c r="F17" i="1"/>
  <c r="N17" i="1"/>
  <c r="V17" i="1"/>
  <c r="G9" i="1"/>
  <c r="G12" i="1" s="1"/>
  <c r="H17" i="1"/>
  <c r="P17" i="1"/>
  <c r="J12" i="1"/>
  <c r="A32" i="1"/>
  <c r="C40" i="1" s="1"/>
  <c r="A6" i="2"/>
  <c r="F3" i="2" s="1"/>
  <c r="D12" i="2"/>
  <c r="I12" i="2"/>
  <c r="Q12" i="2"/>
  <c r="J12" i="2"/>
  <c r="R12" i="2"/>
  <c r="K12" i="2"/>
  <c r="E12" i="2"/>
  <c r="M12" i="2"/>
  <c r="C12" i="2"/>
  <c r="F12" i="2"/>
  <c r="N12" i="2"/>
  <c r="L12" i="2"/>
  <c r="G12" i="2"/>
  <c r="O12" i="2"/>
  <c r="A11" i="1" l="1"/>
  <c r="C19" i="1" s="1"/>
  <c r="C21" i="1" s="1"/>
  <c r="D40" i="1"/>
  <c r="C39" i="1"/>
  <c r="C41" i="1" s="1"/>
  <c r="C42" i="1"/>
  <c r="D19" i="1" l="1"/>
  <c r="D18" i="1" s="1"/>
  <c r="D20" i="1" s="1"/>
  <c r="C18" i="1"/>
  <c r="C20" i="1" s="1"/>
  <c r="E40" i="1"/>
  <c r="D39" i="1"/>
  <c r="D41" i="1" s="1"/>
  <c r="D42" i="1"/>
  <c r="D21" i="1" l="1"/>
  <c r="E19" i="1"/>
  <c r="F19" i="1" s="1"/>
  <c r="F40" i="1"/>
  <c r="E39" i="1"/>
  <c r="E41" i="1" s="1"/>
  <c r="E42" i="1"/>
  <c r="E21" i="1" l="1"/>
  <c r="E18" i="1"/>
  <c r="E20" i="1" s="1"/>
  <c r="F39" i="1"/>
  <c r="F41" i="1" s="1"/>
  <c r="F42" i="1"/>
  <c r="G40" i="1"/>
  <c r="G19" i="1"/>
  <c r="F21" i="1"/>
  <c r="F18" i="1"/>
  <c r="F20" i="1" s="1"/>
  <c r="G42" i="1" l="1"/>
  <c r="H40" i="1"/>
  <c r="G39" i="1"/>
  <c r="G41" i="1" s="1"/>
  <c r="H19" i="1"/>
  <c r="G18" i="1"/>
  <c r="G20" i="1" s="1"/>
  <c r="G21" i="1"/>
  <c r="H42" i="1" l="1"/>
  <c r="I40" i="1"/>
  <c r="H39" i="1"/>
  <c r="H41" i="1" s="1"/>
  <c r="I19" i="1"/>
  <c r="H18" i="1"/>
  <c r="H20" i="1" s="1"/>
  <c r="H21" i="1"/>
  <c r="J40" i="1" l="1"/>
  <c r="I39" i="1"/>
  <c r="I41" i="1" s="1"/>
  <c r="I42" i="1"/>
  <c r="J19" i="1"/>
  <c r="I21" i="1"/>
  <c r="I18" i="1"/>
  <c r="I20" i="1" s="1"/>
  <c r="K40" i="1" l="1"/>
  <c r="J39" i="1"/>
  <c r="J41" i="1" s="1"/>
  <c r="J42" i="1"/>
  <c r="K19" i="1"/>
  <c r="J21" i="1"/>
  <c r="J18" i="1"/>
  <c r="J20" i="1" s="1"/>
  <c r="L40" i="1" l="1"/>
  <c r="K39" i="1"/>
  <c r="K41" i="1" s="1"/>
  <c r="K42" i="1"/>
  <c r="L19" i="1"/>
  <c r="K21" i="1"/>
  <c r="K18" i="1"/>
  <c r="K20" i="1" s="1"/>
  <c r="M40" i="1" l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L39" i="1"/>
  <c r="L41" i="1" s="1"/>
  <c r="L42" i="1"/>
  <c r="M19" i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L18" i="1"/>
  <c r="L20" i="1" s="1"/>
  <c r="L21" i="1"/>
  <c r="M39" i="1" l="1"/>
  <c r="M41" i="1" s="1"/>
  <c r="M42" i="1"/>
  <c r="M21" i="1"/>
  <c r="M18" i="1"/>
  <c r="M20" i="1" s="1"/>
  <c r="N42" i="1" l="1"/>
  <c r="N39" i="1"/>
  <c r="N41" i="1" s="1"/>
  <c r="N21" i="1"/>
  <c r="N18" i="1"/>
  <c r="N20" i="1" s="1"/>
  <c r="O42" i="1" l="1"/>
  <c r="O39" i="1"/>
  <c r="O41" i="1" s="1"/>
  <c r="O18" i="1"/>
  <c r="O20" i="1" s="1"/>
  <c r="O21" i="1"/>
  <c r="P39" i="1" l="1"/>
  <c r="P41" i="1" s="1"/>
  <c r="P42" i="1"/>
  <c r="P18" i="1"/>
  <c r="P20" i="1" s="1"/>
  <c r="P21" i="1"/>
  <c r="Q39" i="1" l="1"/>
  <c r="Q41" i="1" s="1"/>
  <c r="Q42" i="1"/>
  <c r="Q18" i="1"/>
  <c r="Q20" i="1" s="1"/>
  <c r="Q21" i="1"/>
  <c r="R39" i="1" l="1"/>
  <c r="R41" i="1" s="1"/>
  <c r="R42" i="1"/>
  <c r="R21" i="1"/>
  <c r="R18" i="1"/>
  <c r="R20" i="1" s="1"/>
  <c r="S39" i="1" l="1"/>
  <c r="S41" i="1" s="1"/>
  <c r="S42" i="1"/>
  <c r="S18" i="1"/>
  <c r="S20" i="1" s="1"/>
  <c r="S21" i="1"/>
  <c r="T39" i="1" l="1"/>
  <c r="T41" i="1" s="1"/>
  <c r="T42" i="1"/>
  <c r="T18" i="1"/>
  <c r="T20" i="1" s="1"/>
  <c r="T21" i="1"/>
  <c r="U39" i="1" l="1"/>
  <c r="U41" i="1" s="1"/>
  <c r="U42" i="1"/>
  <c r="U18" i="1"/>
  <c r="U20" i="1" s="1"/>
  <c r="U21" i="1"/>
  <c r="V42" i="1" l="1"/>
  <c r="V39" i="1"/>
  <c r="V41" i="1" s="1"/>
  <c r="V21" i="1"/>
  <c r="V18" i="1"/>
  <c r="V20" i="1" s="1"/>
  <c r="W42" i="1" l="1"/>
  <c r="W39" i="1"/>
  <c r="W41" i="1" s="1"/>
  <c r="W18" i="1"/>
  <c r="W20" i="1" s="1"/>
  <c r="W21" i="1"/>
  <c r="Y21" i="1" l="1"/>
  <c r="Y18" i="1"/>
  <c r="Y20" i="1" s="1"/>
  <c r="Y42" i="1"/>
  <c r="Y39" i="1"/>
  <c r="Y41" i="1" s="1"/>
  <c r="X39" i="1"/>
  <c r="X41" i="1" s="1"/>
  <c r="A40" i="1" s="1"/>
  <c r="X42" i="1"/>
  <c r="X21" i="1"/>
  <c r="X18" i="1"/>
  <c r="X20" i="1" s="1"/>
  <c r="A19" i="1" s="1"/>
  <c r="Z21" i="1" l="1"/>
  <c r="Z18" i="1"/>
  <c r="Z20" i="1" s="1"/>
  <c r="Z39" i="1"/>
  <c r="Z41" i="1" s="1"/>
  <c r="Z42" i="1"/>
  <c r="D19" i="3"/>
  <c r="E19" i="3" s="1"/>
  <c r="D16" i="3"/>
  <c r="F16" i="3" l="1"/>
  <c r="F19" i="3"/>
  <c r="E16" i="3"/>
  <c r="G19" i="3" l="1"/>
  <c r="G16" i="3"/>
  <c r="H16" i="3" l="1"/>
  <c r="H19" i="3"/>
  <c r="I16" i="3" l="1"/>
  <c r="I19" i="3"/>
  <c r="J19" i="3" l="1"/>
  <c r="J16" i="3"/>
  <c r="K19" i="3" l="1"/>
  <c r="K16" i="3"/>
  <c r="L16" i="3" l="1"/>
  <c r="L19" i="3"/>
  <c r="M19" i="3" l="1"/>
  <c r="M16" i="3"/>
  <c r="N16" i="3" l="1"/>
  <c r="N19" i="3"/>
  <c r="O19" i="3" l="1"/>
  <c r="O16" i="3"/>
  <c r="P19" i="3" l="1"/>
  <c r="P16" i="3"/>
  <c r="Q19" i="3" l="1"/>
  <c r="Q16" i="3"/>
  <c r="R16" i="3" l="1"/>
  <c r="R19" i="3"/>
  <c r="S16" i="3" l="1"/>
  <c r="S19" i="3"/>
  <c r="T19" i="3" l="1"/>
  <c r="T16" i="3"/>
  <c r="U19" i="3" l="1"/>
  <c r="U16" i="3"/>
  <c r="V19" i="3" l="1"/>
  <c r="V16" i="3"/>
  <c r="W19" i="3" l="1"/>
  <c r="W16" i="3"/>
  <c r="X16" i="3" l="1"/>
  <c r="X19" i="3"/>
  <c r="Y19" i="3" l="1"/>
  <c r="Y16" i="3"/>
  <c r="Z16" i="3" l="1"/>
  <c r="Z19" i="3"/>
  <c r="D27" i="3"/>
  <c r="D24" i="3"/>
  <c r="AA19" i="3" l="1"/>
  <c r="AA16" i="3"/>
  <c r="E24" i="3"/>
  <c r="E27" i="3"/>
  <c r="AB19" i="3" l="1"/>
  <c r="AB16" i="3"/>
  <c r="F27" i="3"/>
  <c r="F24" i="3"/>
  <c r="AC19" i="3" l="1"/>
  <c r="AC16" i="3"/>
  <c r="G24" i="3"/>
  <c r="G27" i="3"/>
  <c r="AD16" i="3" l="1"/>
  <c r="AD19" i="3"/>
  <c r="H24" i="3"/>
  <c r="H27" i="3"/>
  <c r="AE16" i="3" l="1"/>
  <c r="AE19" i="3"/>
  <c r="I24" i="3"/>
  <c r="I27" i="3"/>
  <c r="AF16" i="3" l="1"/>
  <c r="AF19" i="3"/>
  <c r="J24" i="3"/>
  <c r="J27" i="3"/>
  <c r="AG16" i="3" l="1"/>
  <c r="AG19" i="3"/>
  <c r="K27" i="3"/>
  <c r="K24" i="3"/>
  <c r="AH19" i="3" l="1"/>
  <c r="AH16" i="3"/>
  <c r="L24" i="3"/>
  <c r="L27" i="3"/>
  <c r="AI19" i="3" l="1"/>
  <c r="AI16" i="3"/>
  <c r="M27" i="3"/>
  <c r="M24" i="3"/>
  <c r="AJ19" i="3" l="1"/>
  <c r="AJ16" i="3"/>
  <c r="N27" i="3"/>
  <c r="N24" i="3"/>
  <c r="AK19" i="3" l="1"/>
  <c r="AK16" i="3"/>
  <c r="O24" i="3"/>
  <c r="O27" i="3"/>
  <c r="AL19" i="3" l="1"/>
  <c r="AL16" i="3"/>
  <c r="P24" i="3"/>
  <c r="P27" i="3"/>
  <c r="AM16" i="3" l="1"/>
  <c r="AM19" i="3"/>
  <c r="Q27" i="3"/>
  <c r="Q24" i="3"/>
  <c r="AN16" i="3" l="1"/>
  <c r="AN19" i="3"/>
  <c r="R24" i="3"/>
  <c r="R27" i="3"/>
  <c r="AO16" i="3" l="1"/>
  <c r="AO19" i="3"/>
  <c r="S24" i="3"/>
  <c r="S27" i="3"/>
  <c r="AP16" i="3" l="1"/>
  <c r="A18" i="3" s="1"/>
  <c r="AP19" i="3"/>
  <c r="T24" i="3"/>
  <c r="T27" i="3"/>
  <c r="U24" i="3" l="1"/>
  <c r="U27" i="3"/>
  <c r="V24" i="3" l="1"/>
  <c r="V27" i="3"/>
  <c r="W24" i="3" l="1"/>
  <c r="W27" i="3"/>
  <c r="X24" i="3" l="1"/>
  <c r="X27" i="3"/>
  <c r="Y27" i="3" l="1"/>
  <c r="Y24" i="3"/>
  <c r="Z24" i="3" l="1"/>
  <c r="Z27" i="3"/>
  <c r="AA24" i="3" l="1"/>
  <c r="AA27" i="3"/>
  <c r="AB24" i="3" l="1"/>
  <c r="AB27" i="3"/>
  <c r="AC27" i="3" l="1"/>
  <c r="AC24" i="3"/>
  <c r="AD24" i="3" l="1"/>
  <c r="AD27" i="3"/>
  <c r="AE27" i="3" l="1"/>
  <c r="AE24" i="3"/>
  <c r="AF24" i="3" l="1"/>
  <c r="AF27" i="3"/>
  <c r="AG27" i="3" l="1"/>
  <c r="AG24" i="3"/>
  <c r="AH24" i="3" l="1"/>
  <c r="AH27" i="3"/>
  <c r="AI27" i="3" l="1"/>
  <c r="AI24" i="3"/>
  <c r="AJ27" i="3" l="1"/>
  <c r="AJ24" i="3"/>
  <c r="AK24" i="3" l="1"/>
  <c r="AK27" i="3"/>
  <c r="AL24" i="3" l="1"/>
  <c r="AL27" i="3"/>
  <c r="AM24" i="3" l="1"/>
  <c r="AM27" i="3"/>
  <c r="AN24" i="3" l="1"/>
  <c r="AN27" i="3"/>
  <c r="AO27" i="3" l="1"/>
  <c r="AO24" i="3"/>
  <c r="AP27" i="3" l="1"/>
  <c r="AP24" i="3"/>
  <c r="A26" i="3" s="1"/>
  <c r="E6" i="3" l="1"/>
  <c r="A10" i="3"/>
  <c r="H6" i="3"/>
  <c r="F4" i="3" l="1"/>
  <c r="B5" i="3" s="1"/>
  <c r="C11" i="3"/>
  <c r="C8" i="3"/>
  <c r="G4" i="3"/>
  <c r="D11" i="3" l="1"/>
  <c r="E11" i="3" s="1"/>
  <c r="D8" i="3"/>
  <c r="E8" i="3" l="1"/>
  <c r="F11" i="3" l="1"/>
  <c r="F8" i="3"/>
  <c r="G11" i="3" l="1"/>
  <c r="G8" i="3"/>
  <c r="H11" i="3" l="1"/>
  <c r="H8" i="3"/>
  <c r="I11" i="3" l="1"/>
  <c r="I8" i="3"/>
  <c r="J8" i="3" l="1"/>
  <c r="J11" i="3"/>
</calcChain>
</file>

<file path=xl/sharedStrings.xml><?xml version="1.0" encoding="utf-8"?>
<sst xmlns="http://schemas.openxmlformats.org/spreadsheetml/2006/main" count="77" uniqueCount="21">
  <si>
    <t>Bit</t>
  </si>
  <si>
    <t>Valor</t>
  </si>
  <si>
    <t>Potencia</t>
  </si>
  <si>
    <t>Representacion</t>
  </si>
  <si>
    <t>Numero a Sumar</t>
  </si>
  <si>
    <t>Binario a Decimal</t>
  </si>
  <si>
    <t>Binario a Mantisa</t>
  </si>
  <si>
    <t>Numero Binario</t>
  </si>
  <si>
    <t>Valor en Hexadecimal</t>
  </si>
  <si>
    <t>Decimal a Binario</t>
  </si>
  <si>
    <t>Binario a Flotante</t>
  </si>
  <si>
    <t>Hexadecimal a Flotante</t>
  </si>
  <si>
    <t>Numero Hexadecimal</t>
  </si>
  <si>
    <t>Binario</t>
  </si>
  <si>
    <t>Signo</t>
  </si>
  <si>
    <t>Mantisa Entera</t>
  </si>
  <si>
    <t>Mantisa Fraccion</t>
  </si>
  <si>
    <t>Numero a restar</t>
  </si>
  <si>
    <t>Numero Decimal</t>
  </si>
  <si>
    <t>Matinsa</t>
  </si>
  <si>
    <t>FFFFFFFF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</si>
</sst>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13" xfId="0" applyFont="1" applyBorder="1" applyAlignment="1">
      <alignment horizontal="center" vertical="center"/>
    </xf>
    <xf numFmtId="0" fontId="5" fillId="0" borderId="41" xfId="0" applyFont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1" fillId="0" borderId="42" xfId="0" applyFont="1" applyBorder="1" applyAlignment="1">
      <alignment vertical="center"/>
    </xf>
    <xf numFmtId="0" fontId="9" fillId="0" borderId="41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43" xfId="0" applyFont="1" applyBorder="1"/>
    <xf numFmtId="49" fontId="8" fillId="0" borderId="43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1104424</xdr:colOff>
      <xdr:row>0</xdr:row>
      <xdr:rowOff>1095238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AC2E9A-83FF-F17F-B2F5-4E90A8D19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9524" cy="10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228124</xdr:colOff>
      <xdr:row>0</xdr:row>
      <xdr:rowOff>1101588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4BBC66-8A7E-4B03-A9A6-6BD88CE8A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9524" cy="10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342424</xdr:colOff>
      <xdr:row>0</xdr:row>
      <xdr:rowOff>1095238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C34589-EE4C-4794-92B9-DB6F2AD93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9524" cy="1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ABFC-017A-45CC-A01F-03E0B94DC163}">
  <sheetPr codeName="Hoja1"/>
  <dimension ref="A1:Z43"/>
  <sheetViews>
    <sheetView tabSelected="1" workbookViewId="0">
      <selection activeCell="I30" sqref="I30"/>
    </sheetView>
  </sheetViews>
  <sheetFormatPr baseColWidth="10" defaultRowHeight="15" x14ac:dyDescent="0.25"/>
  <cols>
    <col min="1" max="1" width="40.5703125" customWidth="1"/>
    <col min="2" max="2" width="16.5703125" customWidth="1"/>
    <col min="3" max="26" width="7.7109375" customWidth="1"/>
  </cols>
  <sheetData>
    <row r="1" spans="1:10" ht="90" customHeight="1" x14ac:dyDescent="0.25"/>
    <row r="3" spans="1:10" ht="27" thickBot="1" x14ac:dyDescent="0.45">
      <c r="A3" s="36" t="s">
        <v>11</v>
      </c>
    </row>
    <row r="4" spans="1:10" ht="20.25" thickTop="1" thickBot="1" x14ac:dyDescent="0.35">
      <c r="A4" s="31" t="s">
        <v>12</v>
      </c>
      <c r="B4" s="56" t="s">
        <v>20</v>
      </c>
      <c r="E4" s="37" t="s">
        <v>13</v>
      </c>
      <c r="F4" s="72" t="str">
        <f>HEX2BIN(MID(B4,1,2),8)&amp;HEX2BIN(MID(B4,3,2),8)&amp;" "&amp;HEX2BIN(MID(B4,5,2),8)&amp;HEX2BIN(MID(B4,7,2),8)</f>
        <v>1111111111111111 1111111111111111</v>
      </c>
      <c r="G4" s="72"/>
      <c r="H4" s="72"/>
      <c r="I4" s="72"/>
      <c r="J4" s="72"/>
    </row>
    <row r="5" spans="1:10" ht="20.25" thickTop="1" thickBot="1" x14ac:dyDescent="0.35">
      <c r="A5" s="41"/>
      <c r="B5" s="42"/>
      <c r="E5" s="39"/>
      <c r="F5" s="40"/>
      <c r="G5" s="40"/>
      <c r="H5" s="40"/>
      <c r="I5" s="40"/>
      <c r="J5" s="40"/>
    </row>
    <row r="6" spans="1:10" ht="17.25" thickTop="1" thickBot="1" x14ac:dyDescent="0.3">
      <c r="A6" s="38" t="s">
        <v>14</v>
      </c>
      <c r="B6" s="43" t="str">
        <f>MID(F4,1,1)</f>
        <v>1</v>
      </c>
    </row>
    <row r="7" spans="1:10" ht="15.75" thickTop="1" x14ac:dyDescent="0.25"/>
    <row r="8" spans="1:10" ht="19.5" thickBot="1" x14ac:dyDescent="0.35">
      <c r="A8" s="29" t="s">
        <v>2</v>
      </c>
    </row>
    <row r="9" spans="1:10" ht="15.75" thickTop="1" x14ac:dyDescent="0.25">
      <c r="A9" s="73" t="s">
        <v>1</v>
      </c>
      <c r="B9" s="7" t="s">
        <v>0</v>
      </c>
      <c r="C9" s="44" t="str">
        <f>MID($F$4,2,1)</f>
        <v>1</v>
      </c>
      <c r="D9" s="45" t="str">
        <f>MID($F$4,3,1)</f>
        <v>1</v>
      </c>
      <c r="E9" s="45" t="str">
        <f>MID($F$4,4,1)</f>
        <v>1</v>
      </c>
      <c r="F9" s="45" t="str">
        <f>MID($F$4,5,1)</f>
        <v>1</v>
      </c>
      <c r="G9" s="45" t="str">
        <f>MID($F$4,6,1)</f>
        <v>1</v>
      </c>
      <c r="H9" s="45" t="str">
        <f>MID($F$4,7,1)</f>
        <v>1</v>
      </c>
      <c r="I9" s="45" t="str">
        <f>MID($F$4,8,1)</f>
        <v>1</v>
      </c>
      <c r="J9" s="46" t="str">
        <f>MID($F$4,9,1)</f>
        <v>1</v>
      </c>
    </row>
    <row r="10" spans="1:10" x14ac:dyDescent="0.25">
      <c r="A10" s="74"/>
      <c r="B10" s="8" t="s">
        <v>1</v>
      </c>
      <c r="C10" s="5">
        <f t="shared" ref="C10" si="0">POWER(2,C11)</f>
        <v>128</v>
      </c>
      <c r="D10" s="5">
        <f t="shared" ref="D10" si="1">POWER(2,D11)</f>
        <v>64</v>
      </c>
      <c r="E10" s="5">
        <f t="shared" ref="E10" si="2">POWER(2,E11)</f>
        <v>32</v>
      </c>
      <c r="F10" s="5">
        <f t="shared" ref="F10" si="3">POWER(2,F11)</f>
        <v>16</v>
      </c>
      <c r="G10" s="5">
        <f t="shared" ref="G10" si="4">POWER(2,G11)</f>
        <v>8</v>
      </c>
      <c r="H10" s="5">
        <f t="shared" ref="H10" si="5">POWER(2,H11)</f>
        <v>4</v>
      </c>
      <c r="I10" s="5">
        <f t="shared" ref="I10" si="6">POWER(2,I11)</f>
        <v>2</v>
      </c>
      <c r="J10" s="2">
        <f t="shared" ref="J10" si="7">POWER(2,J11)</f>
        <v>1</v>
      </c>
    </row>
    <row r="11" spans="1:10" x14ac:dyDescent="0.25">
      <c r="A11" s="69">
        <f>SUM(C12:X12)-127</f>
        <v>128</v>
      </c>
      <c r="B11" s="8" t="s">
        <v>2</v>
      </c>
      <c r="C11" s="5">
        <v>7</v>
      </c>
      <c r="D11" s="5">
        <v>6</v>
      </c>
      <c r="E11" s="5">
        <v>5</v>
      </c>
      <c r="F11" s="5">
        <v>4</v>
      </c>
      <c r="G11" s="5">
        <v>3</v>
      </c>
      <c r="H11" s="5">
        <v>2</v>
      </c>
      <c r="I11" s="5">
        <v>1</v>
      </c>
      <c r="J11" s="2">
        <v>0</v>
      </c>
    </row>
    <row r="12" spans="1:10" x14ac:dyDescent="0.25">
      <c r="A12" s="70"/>
      <c r="B12" s="10" t="s">
        <v>4</v>
      </c>
      <c r="C12" s="11">
        <f t="shared" ref="C12:J12" si="8">C9*C10</f>
        <v>128</v>
      </c>
      <c r="D12" s="11">
        <f t="shared" si="8"/>
        <v>64</v>
      </c>
      <c r="E12" s="11">
        <f t="shared" si="8"/>
        <v>32</v>
      </c>
      <c r="F12" s="11">
        <f t="shared" si="8"/>
        <v>16</v>
      </c>
      <c r="G12" s="11">
        <f t="shared" si="8"/>
        <v>8</v>
      </c>
      <c r="H12" s="11">
        <f t="shared" si="8"/>
        <v>4</v>
      </c>
      <c r="I12" s="11">
        <f t="shared" si="8"/>
        <v>2</v>
      </c>
      <c r="J12" s="13">
        <f t="shared" si="8"/>
        <v>1</v>
      </c>
    </row>
    <row r="13" spans="1:10" ht="15.75" thickBot="1" x14ac:dyDescent="0.3">
      <c r="A13" s="71"/>
      <c r="B13" s="9" t="s">
        <v>3</v>
      </c>
      <c r="C13" s="6" t="str">
        <f t="shared" ref="C13:J13" si="9">"2^"&amp;C11</f>
        <v>2^7</v>
      </c>
      <c r="D13" s="6" t="str">
        <f t="shared" si="9"/>
        <v>2^6</v>
      </c>
      <c r="E13" s="6" t="str">
        <f t="shared" si="9"/>
        <v>2^5</v>
      </c>
      <c r="F13" s="6" t="str">
        <f t="shared" si="9"/>
        <v>2^4</v>
      </c>
      <c r="G13" s="6" t="str">
        <f t="shared" si="9"/>
        <v>2^3</v>
      </c>
      <c r="H13" s="6" t="str">
        <f t="shared" si="9"/>
        <v>2^2</v>
      </c>
      <c r="I13" s="6" t="str">
        <f t="shared" si="9"/>
        <v>2^1</v>
      </c>
      <c r="J13" s="4" t="str">
        <f t="shared" si="9"/>
        <v>2^0</v>
      </c>
    </row>
    <row r="14" spans="1:10" ht="15.75" thickTop="1" x14ac:dyDescent="0.25"/>
    <row r="16" spans="1:10" ht="15.75" customHeight="1" thickBot="1" x14ac:dyDescent="0.35">
      <c r="A16" s="29" t="s">
        <v>6</v>
      </c>
    </row>
    <row r="17" spans="1:26" ht="15.75" thickTop="1" x14ac:dyDescent="0.25">
      <c r="A17" s="73" t="s">
        <v>1</v>
      </c>
      <c r="B17" s="7" t="s">
        <v>0</v>
      </c>
      <c r="C17" s="47">
        <v>1</v>
      </c>
      <c r="D17" s="45" t="str">
        <f>MID($F$4,10,1)</f>
        <v>1</v>
      </c>
      <c r="E17" s="45" t="str">
        <f>MID($F$4,11,1)</f>
        <v>1</v>
      </c>
      <c r="F17" s="58" t="str">
        <f>MID($F$4,12,1)</f>
        <v>1</v>
      </c>
      <c r="G17" s="45" t="str">
        <f>MID($F$4,13,1)</f>
        <v>1</v>
      </c>
      <c r="H17" s="45" t="str">
        <f>MID($F$4,14,1)</f>
        <v>1</v>
      </c>
      <c r="I17" s="45" t="str">
        <f>MID($F$4,15,1)</f>
        <v>1</v>
      </c>
      <c r="J17" s="45" t="str">
        <f>MID($F$4,16,1)</f>
        <v>1</v>
      </c>
      <c r="K17" s="45" t="str">
        <f>MID($F$4,18,1)</f>
        <v>1</v>
      </c>
      <c r="L17" s="45" t="str">
        <f>MID($F$4,19,1)</f>
        <v>1</v>
      </c>
      <c r="M17" s="45" t="str">
        <f>MID($F$4,20,1)</f>
        <v>1</v>
      </c>
      <c r="N17" s="45" t="str">
        <f>MID($F$4,21,1)</f>
        <v>1</v>
      </c>
      <c r="O17" s="45" t="str">
        <f>MID($F$4,22,1)</f>
        <v>1</v>
      </c>
      <c r="P17" s="45" t="str">
        <f>MID($F$4,23,1)</f>
        <v>1</v>
      </c>
      <c r="Q17" s="45" t="str">
        <f>MID($F$4,24,1)</f>
        <v>1</v>
      </c>
      <c r="R17" s="45" t="str">
        <f>MID($F$4,25,1)</f>
        <v>1</v>
      </c>
      <c r="S17" s="45" t="str">
        <f>MID($F$4,26,1)</f>
        <v>1</v>
      </c>
      <c r="T17" s="45" t="str">
        <f>MID($F$4,27,1)</f>
        <v>1</v>
      </c>
      <c r="U17" s="45" t="str">
        <f>MID($F$4,28,1)</f>
        <v>1</v>
      </c>
      <c r="V17" s="45" t="str">
        <f>MID($F$4,29,1)</f>
        <v>1</v>
      </c>
      <c r="W17" s="45" t="str">
        <f>MID($F$4,30,1)</f>
        <v>1</v>
      </c>
      <c r="X17" s="58" t="str">
        <f>MID($F$4,31,1)</f>
        <v>1</v>
      </c>
      <c r="Y17" s="45" t="str">
        <f t="shared" ref="Y17:Z17" si="10">MID($F$4,31,1)</f>
        <v>1</v>
      </c>
      <c r="Z17" s="46" t="str">
        <f t="shared" si="10"/>
        <v>1</v>
      </c>
    </row>
    <row r="18" spans="1:26" x14ac:dyDescent="0.25">
      <c r="A18" s="74"/>
      <c r="B18" s="8" t="s">
        <v>1</v>
      </c>
      <c r="C18" s="32">
        <f t="shared" ref="C18" si="11">POWER(2,C19)</f>
        <v>3.4028236692093846E+38</v>
      </c>
      <c r="D18" s="33">
        <f t="shared" ref="D18" si="12">POWER(2,D19)</f>
        <v>1.7014118346046923E+38</v>
      </c>
      <c r="E18" s="33">
        <f t="shared" ref="E18" si="13">POWER(2,E19)</f>
        <v>8.5070591730234616E+37</v>
      </c>
      <c r="F18" s="34">
        <f t="shared" ref="F18" si="14">POWER(2,F19)</f>
        <v>4.2535295865117308E+37</v>
      </c>
      <c r="G18" s="33">
        <f t="shared" ref="G18" si="15">POWER(2,G19)</f>
        <v>2.1267647932558654E+37</v>
      </c>
      <c r="H18" s="33">
        <f t="shared" ref="H18" si="16">POWER(2,H19)</f>
        <v>1.0633823966279327E+37</v>
      </c>
      <c r="I18" s="33">
        <f t="shared" ref="I18" si="17">POWER(2,I19)</f>
        <v>5.3169119831396635E+36</v>
      </c>
      <c r="J18" s="33">
        <f t="shared" ref="J18" si="18">POWER(2,J19)</f>
        <v>2.6584559915698317E+36</v>
      </c>
      <c r="K18" s="33">
        <f t="shared" ref="K18" si="19">POWER(2,K19)</f>
        <v>1.3292279957849159E+36</v>
      </c>
      <c r="L18" s="33">
        <f t="shared" ref="L18" si="20">POWER(2,L19)</f>
        <v>6.6461399789245794E+35</v>
      </c>
      <c r="M18" s="33">
        <f t="shared" ref="M18" si="21">POWER(2,M19)</f>
        <v>3.3230699894622897E+35</v>
      </c>
      <c r="N18" s="33">
        <f t="shared" ref="N18" si="22">POWER(2,N19)</f>
        <v>1.6615349947311448E+35</v>
      </c>
      <c r="O18" s="33">
        <f t="shared" ref="O18" si="23">POWER(2,O19)</f>
        <v>8.3076749736557242E+34</v>
      </c>
      <c r="P18" s="33">
        <f>POWER(2,P19)</f>
        <v>4.1538374868278621E+34</v>
      </c>
      <c r="Q18" s="33">
        <f>POWER(2,Q19)</f>
        <v>2.0769187434139311E+34</v>
      </c>
      <c r="R18" s="33">
        <f t="shared" ref="R18:Z18" si="24">POWER(2,R19)</f>
        <v>1.0384593717069655E+34</v>
      </c>
      <c r="S18" s="33">
        <f t="shared" si="24"/>
        <v>5.1922968585348276E+33</v>
      </c>
      <c r="T18" s="33">
        <f t="shared" si="24"/>
        <v>2.5961484292674138E+33</v>
      </c>
      <c r="U18" s="33">
        <f t="shared" si="24"/>
        <v>1.2980742146337069E+33</v>
      </c>
      <c r="V18" s="33">
        <f t="shared" si="24"/>
        <v>6.4903710731685345E+32</v>
      </c>
      <c r="W18" s="33">
        <f t="shared" si="24"/>
        <v>3.2451855365842673E+32</v>
      </c>
      <c r="X18" s="34">
        <f t="shared" si="24"/>
        <v>1.6225927682921336E+32</v>
      </c>
      <c r="Y18" s="33">
        <f t="shared" si="24"/>
        <v>8.1129638414606682E+31</v>
      </c>
      <c r="Z18" s="35">
        <f t="shared" si="24"/>
        <v>4.0564819207303341E+31</v>
      </c>
    </row>
    <row r="19" spans="1:26" x14ac:dyDescent="0.25">
      <c r="A19" s="69">
        <f>SUM(C20:X20)*IF(B4=1,-1,1)</f>
        <v>6.805645715826001E+38</v>
      </c>
      <c r="B19" s="8" t="s">
        <v>2</v>
      </c>
      <c r="C19" s="5">
        <f>0+A11</f>
        <v>128</v>
      </c>
      <c r="D19" s="1">
        <f>C19-1</f>
        <v>127</v>
      </c>
      <c r="E19" s="5">
        <f t="shared" ref="E19:Z19" si="25">D19-1</f>
        <v>126</v>
      </c>
      <c r="F19" s="1">
        <f t="shared" si="25"/>
        <v>125</v>
      </c>
      <c r="G19" s="5">
        <f t="shared" si="25"/>
        <v>124</v>
      </c>
      <c r="H19" s="1">
        <f t="shared" si="25"/>
        <v>123</v>
      </c>
      <c r="I19" s="5">
        <f t="shared" si="25"/>
        <v>122</v>
      </c>
      <c r="J19" s="1">
        <f t="shared" si="25"/>
        <v>121</v>
      </c>
      <c r="K19" s="5">
        <f t="shared" si="25"/>
        <v>120</v>
      </c>
      <c r="L19" s="1">
        <f t="shared" si="25"/>
        <v>119</v>
      </c>
      <c r="M19" s="5">
        <f t="shared" si="25"/>
        <v>118</v>
      </c>
      <c r="N19" s="5">
        <f t="shared" si="25"/>
        <v>117</v>
      </c>
      <c r="O19" s="1">
        <f t="shared" si="25"/>
        <v>116</v>
      </c>
      <c r="P19" s="5">
        <f t="shared" si="25"/>
        <v>115</v>
      </c>
      <c r="Q19" s="1">
        <f t="shared" si="25"/>
        <v>114</v>
      </c>
      <c r="R19" s="5">
        <f t="shared" si="25"/>
        <v>113</v>
      </c>
      <c r="S19" s="1">
        <f t="shared" si="25"/>
        <v>112</v>
      </c>
      <c r="T19" s="5">
        <f t="shared" si="25"/>
        <v>111</v>
      </c>
      <c r="U19" s="1">
        <f t="shared" si="25"/>
        <v>110</v>
      </c>
      <c r="V19" s="5">
        <f t="shared" si="25"/>
        <v>109</v>
      </c>
      <c r="W19" s="5">
        <f t="shared" si="25"/>
        <v>108</v>
      </c>
      <c r="X19" s="14">
        <f t="shared" si="25"/>
        <v>107</v>
      </c>
      <c r="Y19" s="1">
        <f t="shared" si="25"/>
        <v>106</v>
      </c>
      <c r="Z19" s="2">
        <f t="shared" si="25"/>
        <v>105</v>
      </c>
    </row>
    <row r="20" spans="1:26" x14ac:dyDescent="0.25">
      <c r="A20" s="70"/>
      <c r="B20" s="10" t="s">
        <v>4</v>
      </c>
      <c r="C20" s="11">
        <f>C18*C17</f>
        <v>3.4028236692093846E+38</v>
      </c>
      <c r="D20" s="12">
        <f t="shared" ref="D20:Q20" si="26">D18*D17</f>
        <v>1.7014118346046923E+38</v>
      </c>
      <c r="E20" s="12">
        <f t="shared" si="26"/>
        <v>8.5070591730234616E+37</v>
      </c>
      <c r="F20" s="15">
        <f t="shared" si="26"/>
        <v>4.2535295865117308E+37</v>
      </c>
      <c r="G20" s="12">
        <f t="shared" si="26"/>
        <v>2.1267647932558654E+37</v>
      </c>
      <c r="H20" s="12">
        <f t="shared" si="26"/>
        <v>1.0633823966279327E+37</v>
      </c>
      <c r="I20" s="12">
        <f t="shared" si="26"/>
        <v>5.3169119831396635E+36</v>
      </c>
      <c r="J20" s="12">
        <f t="shared" si="26"/>
        <v>2.6584559915698317E+36</v>
      </c>
      <c r="K20" s="12">
        <f t="shared" si="26"/>
        <v>1.3292279957849159E+36</v>
      </c>
      <c r="L20" s="12">
        <f t="shared" si="26"/>
        <v>6.6461399789245794E+35</v>
      </c>
      <c r="M20" s="12">
        <f t="shared" si="26"/>
        <v>3.3230699894622897E+35</v>
      </c>
      <c r="N20" s="12">
        <f t="shared" si="26"/>
        <v>1.6615349947311448E+35</v>
      </c>
      <c r="O20" s="12">
        <f t="shared" si="26"/>
        <v>8.3076749736557242E+34</v>
      </c>
      <c r="P20" s="12">
        <f t="shared" si="26"/>
        <v>4.1538374868278621E+34</v>
      </c>
      <c r="Q20" s="12">
        <f t="shared" si="26"/>
        <v>2.0769187434139311E+34</v>
      </c>
      <c r="R20" s="12">
        <f t="shared" ref="R20:W20" si="27">R18*R17</f>
        <v>1.0384593717069655E+34</v>
      </c>
      <c r="S20" s="12">
        <f t="shared" si="27"/>
        <v>5.1922968585348276E+33</v>
      </c>
      <c r="T20" s="12">
        <f t="shared" si="27"/>
        <v>2.5961484292674138E+33</v>
      </c>
      <c r="U20" s="12">
        <f t="shared" si="27"/>
        <v>1.2980742146337069E+33</v>
      </c>
      <c r="V20" s="12">
        <f t="shared" si="27"/>
        <v>6.4903710731685345E+32</v>
      </c>
      <c r="W20" s="12">
        <f t="shared" si="27"/>
        <v>3.2451855365842673E+32</v>
      </c>
      <c r="X20" s="15">
        <f t="shared" ref="X20:Z20" si="28">X18*X17</f>
        <v>1.6225927682921336E+32</v>
      </c>
      <c r="Y20" s="12">
        <f t="shared" si="28"/>
        <v>8.1129638414606682E+31</v>
      </c>
      <c r="Z20" s="13">
        <f t="shared" si="28"/>
        <v>4.0564819207303341E+31</v>
      </c>
    </row>
    <row r="21" spans="1:26" ht="15.75" thickBot="1" x14ac:dyDescent="0.3">
      <c r="A21" s="71"/>
      <c r="B21" s="9" t="s">
        <v>3</v>
      </c>
      <c r="C21" s="6" t="str">
        <f>"2^"&amp;C19</f>
        <v>2^128</v>
      </c>
      <c r="D21" s="3" t="str">
        <f t="shared" ref="D21" si="29">"2^"&amp;D19</f>
        <v>2^127</v>
      </c>
      <c r="E21" s="3" t="str">
        <f t="shared" ref="E21" si="30">"2^"&amp;E19</f>
        <v>2^126</v>
      </c>
      <c r="F21" s="16" t="str">
        <f t="shared" ref="F21" si="31">"2^"&amp;F19</f>
        <v>2^125</v>
      </c>
      <c r="G21" s="3" t="str">
        <f t="shared" ref="G21" si="32">"2^"&amp;G19</f>
        <v>2^124</v>
      </c>
      <c r="H21" s="3" t="str">
        <f t="shared" ref="H21" si="33">"2^"&amp;H19</f>
        <v>2^123</v>
      </c>
      <c r="I21" s="3" t="str">
        <f t="shared" ref="I21" si="34">"2^"&amp;I19</f>
        <v>2^122</v>
      </c>
      <c r="J21" s="3" t="str">
        <f t="shared" ref="J21" si="35">"2^"&amp;J19</f>
        <v>2^121</v>
      </c>
      <c r="K21" s="3" t="str">
        <f t="shared" ref="K21" si="36">"2^"&amp;K19</f>
        <v>2^120</v>
      </c>
      <c r="L21" s="3" t="str">
        <f t="shared" ref="L21" si="37">"2^"&amp;L19</f>
        <v>2^119</v>
      </c>
      <c r="M21" s="3" t="str">
        <f t="shared" ref="M21" si="38">"2^"&amp;M19</f>
        <v>2^118</v>
      </c>
      <c r="N21" s="3" t="str">
        <f t="shared" ref="N21" si="39">"2^"&amp;N19</f>
        <v>2^117</v>
      </c>
      <c r="O21" s="3" t="str">
        <f t="shared" ref="O21" si="40">"2^"&amp;O19</f>
        <v>2^116</v>
      </c>
      <c r="P21" s="3" t="str">
        <f t="shared" ref="P21" si="41">"2^"&amp;P19</f>
        <v>2^115</v>
      </c>
      <c r="Q21" s="3" t="str">
        <f t="shared" ref="Q21" si="42">"2^"&amp;Q19</f>
        <v>2^114</v>
      </c>
      <c r="R21" s="3" t="str">
        <f t="shared" ref="R21" si="43">"2^"&amp;R19</f>
        <v>2^113</v>
      </c>
      <c r="S21" s="3" t="str">
        <f t="shared" ref="S21" si="44">"2^"&amp;S19</f>
        <v>2^112</v>
      </c>
      <c r="T21" s="3" t="str">
        <f t="shared" ref="T21" si="45">"2^"&amp;T19</f>
        <v>2^111</v>
      </c>
      <c r="U21" s="3" t="str">
        <f t="shared" ref="U21" si="46">"2^"&amp;U19</f>
        <v>2^110</v>
      </c>
      <c r="V21" s="3" t="str">
        <f t="shared" ref="V21" si="47">"2^"&amp;V19</f>
        <v>2^109</v>
      </c>
      <c r="W21" s="3" t="str">
        <f t="shared" ref="W21:X21" si="48">"2^"&amp;W19</f>
        <v>2^108</v>
      </c>
      <c r="X21" s="16" t="str">
        <f t="shared" si="48"/>
        <v>2^107</v>
      </c>
      <c r="Y21" s="3" t="str">
        <f t="shared" ref="Y21:Z21" si="49">"2^"&amp;Y19</f>
        <v>2^106</v>
      </c>
      <c r="Z21" s="4" t="str">
        <f t="shared" si="49"/>
        <v>2^105</v>
      </c>
    </row>
    <row r="22" spans="1:26" ht="15.75" thickTop="1" x14ac:dyDescent="0.25"/>
    <row r="24" spans="1:26" ht="15.75" customHeight="1" x14ac:dyDescent="0.25"/>
    <row r="25" spans="1:26" ht="27" thickBot="1" x14ac:dyDescent="0.45">
      <c r="A25" s="36" t="s">
        <v>10</v>
      </c>
    </row>
    <row r="26" spans="1:26" ht="20.25" thickTop="1" thickBot="1" x14ac:dyDescent="0.35">
      <c r="A26" s="31" t="s">
        <v>14</v>
      </c>
      <c r="B26" s="57"/>
    </row>
    <row r="27" spans="1:26" ht="15.75" thickTop="1" x14ac:dyDescent="0.25"/>
    <row r="29" spans="1:26" ht="19.5" thickBot="1" x14ac:dyDescent="0.35">
      <c r="A29" s="29" t="s">
        <v>2</v>
      </c>
    </row>
    <row r="30" spans="1:26" ht="15.75" thickTop="1" x14ac:dyDescent="0.25">
      <c r="A30" s="73" t="s">
        <v>1</v>
      </c>
      <c r="B30" s="7" t="s">
        <v>0</v>
      </c>
      <c r="C30" s="59"/>
      <c r="D30" s="60"/>
      <c r="E30" s="60"/>
      <c r="F30" s="60"/>
      <c r="G30" s="60"/>
      <c r="H30" s="60"/>
      <c r="I30" s="60"/>
      <c r="J30" s="61"/>
    </row>
    <row r="31" spans="1:26" x14ac:dyDescent="0.25">
      <c r="A31" s="74"/>
      <c r="B31" s="8" t="s">
        <v>1</v>
      </c>
      <c r="C31" s="5">
        <f t="shared" ref="C31" si="50">POWER(2,C32)</f>
        <v>128</v>
      </c>
      <c r="D31" s="5">
        <f t="shared" ref="D31" si="51">POWER(2,D32)</f>
        <v>64</v>
      </c>
      <c r="E31" s="5">
        <f t="shared" ref="E31" si="52">POWER(2,E32)</f>
        <v>32</v>
      </c>
      <c r="F31" s="5">
        <f t="shared" ref="F31" si="53">POWER(2,F32)</f>
        <v>16</v>
      </c>
      <c r="G31" s="5">
        <f t="shared" ref="G31" si="54">POWER(2,G32)</f>
        <v>8</v>
      </c>
      <c r="H31" s="5">
        <f t="shared" ref="H31" si="55">POWER(2,H32)</f>
        <v>4</v>
      </c>
      <c r="I31" s="5">
        <f t="shared" ref="I31" si="56">POWER(2,I32)</f>
        <v>2</v>
      </c>
      <c r="J31" s="2">
        <f t="shared" ref="J31" si="57">POWER(2,J32)</f>
        <v>1</v>
      </c>
    </row>
    <row r="32" spans="1:26" x14ac:dyDescent="0.25">
      <c r="A32" s="69">
        <f>SUM(C33:X33)-127</f>
        <v>-127</v>
      </c>
      <c r="B32" s="8" t="s">
        <v>2</v>
      </c>
      <c r="C32" s="5">
        <v>7</v>
      </c>
      <c r="D32" s="5">
        <v>6</v>
      </c>
      <c r="E32" s="5">
        <v>5</v>
      </c>
      <c r="F32" s="5">
        <v>4</v>
      </c>
      <c r="G32" s="5">
        <v>3</v>
      </c>
      <c r="H32" s="5">
        <v>2</v>
      </c>
      <c r="I32" s="5">
        <v>1</v>
      </c>
      <c r="J32" s="2">
        <v>0</v>
      </c>
    </row>
    <row r="33" spans="1:26" x14ac:dyDescent="0.25">
      <c r="A33" s="70"/>
      <c r="B33" s="10" t="s">
        <v>4</v>
      </c>
      <c r="C33" s="11">
        <f t="shared" ref="C33:J33" si="58">C30*C31</f>
        <v>0</v>
      </c>
      <c r="D33" s="11">
        <f t="shared" si="58"/>
        <v>0</v>
      </c>
      <c r="E33" s="11">
        <f t="shared" si="58"/>
        <v>0</v>
      </c>
      <c r="F33" s="11">
        <f t="shared" si="58"/>
        <v>0</v>
      </c>
      <c r="G33" s="11">
        <f t="shared" si="58"/>
        <v>0</v>
      </c>
      <c r="H33" s="11">
        <f t="shared" si="58"/>
        <v>0</v>
      </c>
      <c r="I33" s="11">
        <f t="shared" si="58"/>
        <v>0</v>
      </c>
      <c r="J33" s="13">
        <f t="shared" si="58"/>
        <v>0</v>
      </c>
    </row>
    <row r="34" spans="1:26" ht="15.75" thickBot="1" x14ac:dyDescent="0.3">
      <c r="A34" s="71"/>
      <c r="B34" s="9" t="s">
        <v>3</v>
      </c>
      <c r="C34" s="6" t="str">
        <f t="shared" ref="C34:J34" si="59">"2^"&amp;C32</f>
        <v>2^7</v>
      </c>
      <c r="D34" s="6" t="str">
        <f t="shared" si="59"/>
        <v>2^6</v>
      </c>
      <c r="E34" s="6" t="str">
        <f t="shared" si="59"/>
        <v>2^5</v>
      </c>
      <c r="F34" s="6" t="str">
        <f t="shared" si="59"/>
        <v>2^4</v>
      </c>
      <c r="G34" s="6" t="str">
        <f t="shared" si="59"/>
        <v>2^3</v>
      </c>
      <c r="H34" s="6" t="str">
        <f t="shared" si="59"/>
        <v>2^2</v>
      </c>
      <c r="I34" s="6" t="str">
        <f t="shared" si="59"/>
        <v>2^1</v>
      </c>
      <c r="J34" s="4" t="str">
        <f t="shared" si="59"/>
        <v>2^0</v>
      </c>
    </row>
    <row r="35" spans="1:26" ht="15.75" thickTop="1" x14ac:dyDescent="0.25"/>
    <row r="37" spans="1:26" ht="15.75" customHeight="1" thickBot="1" x14ac:dyDescent="0.35">
      <c r="A37" s="29" t="s">
        <v>6</v>
      </c>
    </row>
    <row r="38" spans="1:26" ht="15.75" thickTop="1" x14ac:dyDescent="0.25">
      <c r="A38" s="73" t="s">
        <v>1</v>
      </c>
      <c r="B38" s="7" t="s">
        <v>0</v>
      </c>
      <c r="C38" s="30">
        <v>1</v>
      </c>
      <c r="D38" s="60"/>
      <c r="E38" s="60"/>
      <c r="F38" s="62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2"/>
      <c r="Y38" s="60"/>
      <c r="Z38" s="61"/>
    </row>
    <row r="39" spans="1:26" x14ac:dyDescent="0.25">
      <c r="A39" s="74"/>
      <c r="B39" s="8" t="s">
        <v>1</v>
      </c>
      <c r="C39" s="32">
        <f t="shared" ref="C39:O39" si="60">POWER(2,C40)</f>
        <v>5.8774717541114375E-39</v>
      </c>
      <c r="D39" s="33">
        <f t="shared" si="60"/>
        <v>2.9387358770557188E-39</v>
      </c>
      <c r="E39" s="33">
        <f t="shared" si="60"/>
        <v>1.4693679385278594E-39</v>
      </c>
      <c r="F39" s="34">
        <f t="shared" si="60"/>
        <v>7.3468396926392969E-40</v>
      </c>
      <c r="G39" s="33">
        <f t="shared" si="60"/>
        <v>3.6734198463196485E-40</v>
      </c>
      <c r="H39" s="33">
        <f t="shared" si="60"/>
        <v>1.8367099231598242E-40</v>
      </c>
      <c r="I39" s="33">
        <f t="shared" si="60"/>
        <v>9.1835496157991212E-41</v>
      </c>
      <c r="J39" s="33">
        <f t="shared" si="60"/>
        <v>4.5917748078995606E-41</v>
      </c>
      <c r="K39" s="33">
        <f t="shared" si="60"/>
        <v>2.2958874039497803E-41</v>
      </c>
      <c r="L39" s="33">
        <f t="shared" si="60"/>
        <v>1.1479437019748901E-41</v>
      </c>
      <c r="M39" s="33">
        <f t="shared" si="60"/>
        <v>5.7397185098744507E-42</v>
      </c>
      <c r="N39" s="33">
        <f t="shared" si="60"/>
        <v>2.8698592549372254E-42</v>
      </c>
      <c r="O39" s="33">
        <f t="shared" si="60"/>
        <v>1.4349296274686127E-42</v>
      </c>
      <c r="P39" s="33">
        <f>POWER(2,P40)</f>
        <v>7.1746481373430634E-43</v>
      </c>
      <c r="Q39" s="33">
        <f>POWER(2,Q40)</f>
        <v>3.5873240686715317E-43</v>
      </c>
      <c r="R39" s="33">
        <f t="shared" ref="R39:Z39" si="61">POWER(2,R40)</f>
        <v>1.7936620343357659E-43</v>
      </c>
      <c r="S39" s="33">
        <f t="shared" si="61"/>
        <v>8.9683101716788293E-44</v>
      </c>
      <c r="T39" s="33">
        <f t="shared" si="61"/>
        <v>4.4841550858394146E-44</v>
      </c>
      <c r="U39" s="33">
        <f t="shared" si="61"/>
        <v>2.2420775429197073E-44</v>
      </c>
      <c r="V39" s="33">
        <f t="shared" si="61"/>
        <v>1.1210387714598537E-44</v>
      </c>
      <c r="W39" s="33">
        <f t="shared" si="61"/>
        <v>5.6051938572992683E-45</v>
      </c>
      <c r="X39" s="34">
        <f t="shared" si="61"/>
        <v>2.8025969286496341E-45</v>
      </c>
      <c r="Y39" s="33">
        <f t="shared" si="61"/>
        <v>1.4012984643248171E-45</v>
      </c>
      <c r="Z39" s="35">
        <f t="shared" si="61"/>
        <v>7.0064923216240854E-46</v>
      </c>
    </row>
    <row r="40" spans="1:26" x14ac:dyDescent="0.25">
      <c r="A40" s="69">
        <f>SUM(C41:X41)*IF(B26=1,-1,1)</f>
        <v>5.8774717541114375E-39</v>
      </c>
      <c r="B40" s="8" t="s">
        <v>2</v>
      </c>
      <c r="C40" s="5">
        <f>0+A32</f>
        <v>-127</v>
      </c>
      <c r="D40" s="1">
        <f>C40-1</f>
        <v>-128</v>
      </c>
      <c r="E40" s="5">
        <f t="shared" ref="E40:Z40" si="62">D40-1</f>
        <v>-129</v>
      </c>
      <c r="F40" s="1">
        <f t="shared" si="62"/>
        <v>-130</v>
      </c>
      <c r="G40" s="5">
        <f t="shared" si="62"/>
        <v>-131</v>
      </c>
      <c r="H40" s="1">
        <f t="shared" si="62"/>
        <v>-132</v>
      </c>
      <c r="I40" s="5">
        <f t="shared" si="62"/>
        <v>-133</v>
      </c>
      <c r="J40" s="1">
        <f t="shared" si="62"/>
        <v>-134</v>
      </c>
      <c r="K40" s="5">
        <f t="shared" si="62"/>
        <v>-135</v>
      </c>
      <c r="L40" s="1">
        <f t="shared" si="62"/>
        <v>-136</v>
      </c>
      <c r="M40" s="5">
        <f t="shared" si="62"/>
        <v>-137</v>
      </c>
      <c r="N40" s="5">
        <f t="shared" si="62"/>
        <v>-138</v>
      </c>
      <c r="O40" s="1">
        <f t="shared" si="62"/>
        <v>-139</v>
      </c>
      <c r="P40" s="5">
        <f t="shared" si="62"/>
        <v>-140</v>
      </c>
      <c r="Q40" s="1">
        <f t="shared" si="62"/>
        <v>-141</v>
      </c>
      <c r="R40" s="5">
        <f t="shared" si="62"/>
        <v>-142</v>
      </c>
      <c r="S40" s="1">
        <f t="shared" si="62"/>
        <v>-143</v>
      </c>
      <c r="T40" s="5">
        <f t="shared" si="62"/>
        <v>-144</v>
      </c>
      <c r="U40" s="1">
        <f t="shared" si="62"/>
        <v>-145</v>
      </c>
      <c r="V40" s="5">
        <f t="shared" si="62"/>
        <v>-146</v>
      </c>
      <c r="W40" s="5">
        <f t="shared" si="62"/>
        <v>-147</v>
      </c>
      <c r="X40" s="14">
        <f t="shared" si="62"/>
        <v>-148</v>
      </c>
      <c r="Y40" s="1">
        <f t="shared" si="62"/>
        <v>-149</v>
      </c>
      <c r="Z40" s="2">
        <f t="shared" si="62"/>
        <v>-150</v>
      </c>
    </row>
    <row r="41" spans="1:26" x14ac:dyDescent="0.25">
      <c r="A41" s="70"/>
      <c r="B41" s="10" t="s">
        <v>4</v>
      </c>
      <c r="C41" s="11">
        <f>C39*C38</f>
        <v>5.8774717541114375E-39</v>
      </c>
      <c r="D41" s="12">
        <f t="shared" ref="D41:X41" si="63">D39*D38</f>
        <v>0</v>
      </c>
      <c r="E41" s="12">
        <f t="shared" si="63"/>
        <v>0</v>
      </c>
      <c r="F41" s="15">
        <f t="shared" si="63"/>
        <v>0</v>
      </c>
      <c r="G41" s="12">
        <f t="shared" si="63"/>
        <v>0</v>
      </c>
      <c r="H41" s="12">
        <f t="shared" si="63"/>
        <v>0</v>
      </c>
      <c r="I41" s="12">
        <f t="shared" si="63"/>
        <v>0</v>
      </c>
      <c r="J41" s="12">
        <f t="shared" si="63"/>
        <v>0</v>
      </c>
      <c r="K41" s="12">
        <f t="shared" si="63"/>
        <v>0</v>
      </c>
      <c r="L41" s="12">
        <f t="shared" si="63"/>
        <v>0</v>
      </c>
      <c r="M41" s="12">
        <f t="shared" si="63"/>
        <v>0</v>
      </c>
      <c r="N41" s="12">
        <f t="shared" si="63"/>
        <v>0</v>
      </c>
      <c r="O41" s="12">
        <f t="shared" si="63"/>
        <v>0</v>
      </c>
      <c r="P41" s="12">
        <f t="shared" si="63"/>
        <v>0</v>
      </c>
      <c r="Q41" s="12">
        <f t="shared" si="63"/>
        <v>0</v>
      </c>
      <c r="R41" s="12">
        <f t="shared" si="63"/>
        <v>0</v>
      </c>
      <c r="S41" s="12">
        <f t="shared" si="63"/>
        <v>0</v>
      </c>
      <c r="T41" s="12">
        <f t="shared" si="63"/>
        <v>0</v>
      </c>
      <c r="U41" s="12">
        <f t="shared" si="63"/>
        <v>0</v>
      </c>
      <c r="V41" s="12">
        <f t="shared" si="63"/>
        <v>0</v>
      </c>
      <c r="W41" s="12">
        <f t="shared" si="63"/>
        <v>0</v>
      </c>
      <c r="X41" s="15">
        <f t="shared" si="63"/>
        <v>0</v>
      </c>
      <c r="Y41" s="12">
        <f t="shared" ref="Y41:Z41" si="64">Y39*Y38</f>
        <v>0</v>
      </c>
      <c r="Z41" s="13">
        <f t="shared" si="64"/>
        <v>0</v>
      </c>
    </row>
    <row r="42" spans="1:26" ht="15.75" thickBot="1" x14ac:dyDescent="0.3">
      <c r="A42" s="71"/>
      <c r="B42" s="9" t="s">
        <v>3</v>
      </c>
      <c r="C42" s="6" t="str">
        <f>"2^"&amp;C40</f>
        <v>2^-127</v>
      </c>
      <c r="D42" s="3" t="str">
        <f t="shared" ref="D42:X42" si="65">"2^"&amp;D40</f>
        <v>2^-128</v>
      </c>
      <c r="E42" s="3" t="str">
        <f t="shared" si="65"/>
        <v>2^-129</v>
      </c>
      <c r="F42" s="16" t="str">
        <f t="shared" si="65"/>
        <v>2^-130</v>
      </c>
      <c r="G42" s="3" t="str">
        <f t="shared" si="65"/>
        <v>2^-131</v>
      </c>
      <c r="H42" s="3" t="str">
        <f t="shared" si="65"/>
        <v>2^-132</v>
      </c>
      <c r="I42" s="3" t="str">
        <f t="shared" si="65"/>
        <v>2^-133</v>
      </c>
      <c r="J42" s="3" t="str">
        <f t="shared" si="65"/>
        <v>2^-134</v>
      </c>
      <c r="K42" s="3" t="str">
        <f t="shared" si="65"/>
        <v>2^-135</v>
      </c>
      <c r="L42" s="3" t="str">
        <f t="shared" si="65"/>
        <v>2^-136</v>
      </c>
      <c r="M42" s="3" t="str">
        <f t="shared" si="65"/>
        <v>2^-137</v>
      </c>
      <c r="N42" s="3" t="str">
        <f t="shared" si="65"/>
        <v>2^-138</v>
      </c>
      <c r="O42" s="3" t="str">
        <f t="shared" si="65"/>
        <v>2^-139</v>
      </c>
      <c r="P42" s="3" t="str">
        <f t="shared" si="65"/>
        <v>2^-140</v>
      </c>
      <c r="Q42" s="3" t="str">
        <f t="shared" si="65"/>
        <v>2^-141</v>
      </c>
      <c r="R42" s="3" t="str">
        <f t="shared" si="65"/>
        <v>2^-142</v>
      </c>
      <c r="S42" s="3" t="str">
        <f t="shared" si="65"/>
        <v>2^-143</v>
      </c>
      <c r="T42" s="3" t="str">
        <f t="shared" si="65"/>
        <v>2^-144</v>
      </c>
      <c r="U42" s="3" t="str">
        <f t="shared" si="65"/>
        <v>2^-145</v>
      </c>
      <c r="V42" s="3" t="str">
        <f t="shared" si="65"/>
        <v>2^-146</v>
      </c>
      <c r="W42" s="3" t="str">
        <f t="shared" si="65"/>
        <v>2^-147</v>
      </c>
      <c r="X42" s="16" t="str">
        <f t="shared" si="65"/>
        <v>2^-148</v>
      </c>
      <c r="Y42" s="3" t="str">
        <f t="shared" ref="Y42:Z42" si="66">"2^"&amp;Y40</f>
        <v>2^-149</v>
      </c>
      <c r="Z42" s="4" t="str">
        <f t="shared" si="66"/>
        <v>2^-150</v>
      </c>
    </row>
    <row r="43" spans="1:26" ht="15.75" thickTop="1" x14ac:dyDescent="0.25"/>
  </sheetData>
  <sheetProtection algorithmName="SHA-512" hashValue="JXn3gOKdACX3FtePZ+3ws4nwXXcXG5NFu3xAklmGNjO1G+1Sr/LgzB3RCwxs7nOIwszI70o7PqgBCAMx7Ok0vw==" saltValue="uCtq9amqQFiioYcwypUb0Q==" spinCount="100000" sheet="1" objects="1" scenarios="1" selectLockedCells="1"/>
  <protectedRanges>
    <protectedRange sqref="B4 D17:Z17 B26 C30:J30" name="Edicion"/>
  </protectedRanges>
  <mergeCells count="9">
    <mergeCell ref="A40:A42"/>
    <mergeCell ref="F4:J4"/>
    <mergeCell ref="A9:A10"/>
    <mergeCell ref="A11:A13"/>
    <mergeCell ref="A17:A18"/>
    <mergeCell ref="A19:A21"/>
    <mergeCell ref="A30:A31"/>
    <mergeCell ref="A32:A34"/>
    <mergeCell ref="A38:A3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2F90-2594-46A9-BD03-B80B75E6C15D}">
  <dimension ref="A1:AP29"/>
  <sheetViews>
    <sheetView workbookViewId="0">
      <selection activeCell="B3" sqref="B3"/>
    </sheetView>
  </sheetViews>
  <sheetFormatPr baseColWidth="10" defaultRowHeight="15" x14ac:dyDescent="0.25"/>
  <cols>
    <col min="1" max="1" width="37.140625" customWidth="1"/>
    <col min="2" max="2" width="16.5703125" customWidth="1"/>
    <col min="3" max="5" width="12" bestFit="1" customWidth="1"/>
    <col min="7" max="7" width="11.85546875" bestFit="1" customWidth="1"/>
  </cols>
  <sheetData>
    <row r="1" spans="1:42" ht="87.75" customHeight="1" x14ac:dyDescent="0.25"/>
    <row r="2" spans="1:42" ht="15.75" thickBot="1" x14ac:dyDescent="0.3"/>
    <row r="3" spans="1:42" ht="20.25" thickTop="1" thickBot="1" x14ac:dyDescent="0.35">
      <c r="A3" s="31" t="s">
        <v>18</v>
      </c>
      <c r="B3" s="63">
        <v>1</v>
      </c>
      <c r="E3" s="54" t="s">
        <v>14</v>
      </c>
      <c r="F3" s="52" t="s">
        <v>2</v>
      </c>
      <c r="G3" s="80" t="s">
        <v>19</v>
      </c>
      <c r="H3" s="81"/>
      <c r="I3" s="82"/>
    </row>
    <row r="4" spans="1:42" ht="15" customHeight="1" thickTop="1" thickBot="1" x14ac:dyDescent="0.35">
      <c r="A4" s="29"/>
      <c r="E4" s="55">
        <f>IF(LEFT(TEXT(B3,"#"),1)="-",1,0)</f>
        <v>0</v>
      </c>
      <c r="F4" s="53" t="str">
        <f>DEC2BIN(A10,8)</f>
        <v>01111111</v>
      </c>
      <c r="G4" s="76" t="str">
        <f>IF(VALUE(A18)&lt;&gt;0,E6,H6)</f>
        <v>00000000000000000000000</v>
      </c>
      <c r="H4" s="77"/>
      <c r="I4" s="78"/>
    </row>
    <row r="5" spans="1:42" ht="20.25" thickTop="1" thickBot="1" x14ac:dyDescent="0.35">
      <c r="A5" s="31" t="s">
        <v>12</v>
      </c>
      <c r="B5" s="49" t="str">
        <f>BIN2HEX(E4&amp;MID(F4,1,7),2)&amp;BIN2HEX(MID(F4,8,1)&amp;(MID(G4,1,7)),2)&amp;BIN2HEX(MID(G4,8,8),2)&amp;BIN2HEX(MID(G4,16,8),2)</f>
        <v>3F800000</v>
      </c>
      <c r="E5" s="39"/>
      <c r="F5" s="40"/>
      <c r="G5" s="40"/>
      <c r="H5" s="40"/>
      <c r="I5" s="40"/>
      <c r="J5" s="40"/>
    </row>
    <row r="6" spans="1:42" ht="15.75" thickTop="1" x14ac:dyDescent="0.25">
      <c r="E6" s="79" t="str">
        <f>IFERROR(MID(A18,40-HLOOKUP(1,16:18,3,FALSE)+1,23)&amp;LEFT(A26,23-LEN(MID(A18,40-HLOOKUP(1,16:18,3,FALSE)+1,23))),"")</f>
        <v>00000000000000000000000</v>
      </c>
      <c r="F6" s="79"/>
      <c r="G6" s="79"/>
      <c r="H6" s="79" t="e">
        <f>MID(A26,ABS(HLOOKUP(1,C24:X26,3,FALSE))+1,23)&amp;RIGHT("000000000000000000000000000000",23-LEN(MID(A26,ABS(HLOOKUP(1,C24:X26,3,FALSE))+1,23)))</f>
        <v>#N/A</v>
      </c>
      <c r="I6" s="79"/>
      <c r="J6" s="79"/>
    </row>
    <row r="7" spans="1:42" ht="19.5" thickBot="1" x14ac:dyDescent="0.35">
      <c r="A7" s="29" t="s">
        <v>2</v>
      </c>
    </row>
    <row r="8" spans="1:42" ht="15.75" thickTop="1" x14ac:dyDescent="0.25">
      <c r="A8" s="73" t="s">
        <v>1</v>
      </c>
      <c r="B8" s="7" t="s">
        <v>0</v>
      </c>
      <c r="C8" s="30">
        <f>IF(A10&gt;=C9,1,0)</f>
        <v>0</v>
      </c>
      <c r="D8" s="48">
        <f>IF(C11&gt;=D9,1,0)</f>
        <v>1</v>
      </c>
      <c r="E8" s="48">
        <f t="shared" ref="E8:J8" si="0">IF(D11&gt;=E9,1,0)</f>
        <v>1</v>
      </c>
      <c r="F8" s="48">
        <f t="shared" si="0"/>
        <v>1</v>
      </c>
      <c r="G8" s="48">
        <f t="shared" si="0"/>
        <v>1</v>
      </c>
      <c r="H8" s="48">
        <f t="shared" si="0"/>
        <v>1</v>
      </c>
      <c r="I8" s="48">
        <f t="shared" si="0"/>
        <v>1</v>
      </c>
      <c r="J8" s="50">
        <f t="shared" si="0"/>
        <v>1</v>
      </c>
    </row>
    <row r="9" spans="1:42" x14ac:dyDescent="0.25">
      <c r="A9" s="74"/>
      <c r="B9" s="8" t="s">
        <v>1</v>
      </c>
      <c r="C9" s="5">
        <f t="shared" ref="C9:J9" si="1">POWER(2,C10)</f>
        <v>128</v>
      </c>
      <c r="D9" s="5">
        <f t="shared" si="1"/>
        <v>64</v>
      </c>
      <c r="E9" s="5">
        <f t="shared" si="1"/>
        <v>32</v>
      </c>
      <c r="F9" s="5">
        <f t="shared" si="1"/>
        <v>16</v>
      </c>
      <c r="G9" s="5">
        <f t="shared" si="1"/>
        <v>8</v>
      </c>
      <c r="H9" s="5">
        <f t="shared" si="1"/>
        <v>4</v>
      </c>
      <c r="I9" s="5">
        <f t="shared" si="1"/>
        <v>2</v>
      </c>
      <c r="J9" s="2">
        <f t="shared" si="1"/>
        <v>1</v>
      </c>
    </row>
    <row r="10" spans="1:42" x14ac:dyDescent="0.25">
      <c r="A10" s="69">
        <f>IFERROR(127+HLOOKUP(1,16:18,3,FALSE),127+HLOOKUP(1,24:26,3,FALSE))</f>
        <v>127</v>
      </c>
      <c r="B10" s="8" t="s">
        <v>2</v>
      </c>
      <c r="C10" s="5">
        <v>7</v>
      </c>
      <c r="D10" s="5">
        <v>6</v>
      </c>
      <c r="E10" s="5">
        <v>5</v>
      </c>
      <c r="F10" s="5">
        <v>4</v>
      </c>
      <c r="G10" s="5">
        <v>3</v>
      </c>
      <c r="H10" s="5">
        <v>2</v>
      </c>
      <c r="I10" s="5">
        <v>1</v>
      </c>
      <c r="J10" s="2">
        <v>0</v>
      </c>
    </row>
    <row r="11" spans="1:42" x14ac:dyDescent="0.25">
      <c r="A11" s="70"/>
      <c r="B11" s="10" t="s">
        <v>17</v>
      </c>
      <c r="C11" s="11">
        <f>IF(A10&gt;=C9,A10-C9,A10)</f>
        <v>127</v>
      </c>
      <c r="D11" s="11">
        <f>IF(C11&gt;=D9,C11-D9,C11)</f>
        <v>63</v>
      </c>
      <c r="E11" s="11">
        <f t="shared" ref="E11:J11" si="2">IF(D11&gt;=E9,D11-E9,D11)</f>
        <v>31</v>
      </c>
      <c r="F11" s="11">
        <f t="shared" si="2"/>
        <v>15</v>
      </c>
      <c r="G11" s="11">
        <f t="shared" si="2"/>
        <v>7</v>
      </c>
      <c r="H11" s="11">
        <f t="shared" si="2"/>
        <v>3</v>
      </c>
      <c r="I11" s="11">
        <f t="shared" si="2"/>
        <v>1</v>
      </c>
      <c r="J11" s="13">
        <f t="shared" si="2"/>
        <v>0</v>
      </c>
    </row>
    <row r="12" spans="1:42" ht="15.75" thickBot="1" x14ac:dyDescent="0.3">
      <c r="A12" s="71"/>
      <c r="B12" s="9" t="s">
        <v>3</v>
      </c>
      <c r="C12" s="6" t="str">
        <f t="shared" ref="C12:J12" si="3">"2^"&amp;C10</f>
        <v>2^7</v>
      </c>
      <c r="D12" s="6" t="str">
        <f t="shared" si="3"/>
        <v>2^6</v>
      </c>
      <c r="E12" s="6" t="str">
        <f t="shared" si="3"/>
        <v>2^5</v>
      </c>
      <c r="F12" s="6" t="str">
        <f t="shared" si="3"/>
        <v>2^4</v>
      </c>
      <c r="G12" s="6" t="str">
        <f t="shared" si="3"/>
        <v>2^3</v>
      </c>
      <c r="H12" s="6" t="str">
        <f t="shared" si="3"/>
        <v>2^2</v>
      </c>
      <c r="I12" s="6" t="str">
        <f t="shared" si="3"/>
        <v>2^1</v>
      </c>
      <c r="J12" s="4" t="str">
        <f t="shared" si="3"/>
        <v>2^0</v>
      </c>
    </row>
    <row r="13" spans="1:42" ht="15.75" thickTop="1" x14ac:dyDescent="0.25"/>
    <row r="15" spans="1:42" ht="19.5" thickBot="1" x14ac:dyDescent="0.35">
      <c r="A15" s="29" t="s">
        <v>15</v>
      </c>
    </row>
    <row r="16" spans="1:42" ht="15.75" thickTop="1" x14ac:dyDescent="0.25">
      <c r="A16" s="73" t="s">
        <v>1</v>
      </c>
      <c r="B16" s="7" t="s">
        <v>0</v>
      </c>
      <c r="C16" s="30">
        <f>IF(A19&gt;=C17,1,0)</f>
        <v>0</v>
      </c>
      <c r="D16" s="48">
        <f t="shared" ref="D16:AM16" si="4">IF(C19&gt;=D17,1,0)</f>
        <v>0</v>
      </c>
      <c r="E16" s="48">
        <f t="shared" si="4"/>
        <v>0</v>
      </c>
      <c r="F16" s="48">
        <f t="shared" si="4"/>
        <v>0</v>
      </c>
      <c r="G16" s="48">
        <f t="shared" si="4"/>
        <v>0</v>
      </c>
      <c r="H16" s="48">
        <f t="shared" si="4"/>
        <v>0</v>
      </c>
      <c r="I16" s="48">
        <f t="shared" si="4"/>
        <v>0</v>
      </c>
      <c r="J16" s="48">
        <f t="shared" si="4"/>
        <v>0</v>
      </c>
      <c r="K16" s="48">
        <f t="shared" si="4"/>
        <v>0</v>
      </c>
      <c r="L16" s="48">
        <f t="shared" si="4"/>
        <v>0</v>
      </c>
      <c r="M16" s="48">
        <f t="shared" si="4"/>
        <v>0</v>
      </c>
      <c r="N16" s="48">
        <f t="shared" si="4"/>
        <v>0</v>
      </c>
      <c r="O16" s="48">
        <f t="shared" si="4"/>
        <v>0</v>
      </c>
      <c r="P16" s="48">
        <f t="shared" si="4"/>
        <v>0</v>
      </c>
      <c r="Q16" s="48">
        <f t="shared" si="4"/>
        <v>0</v>
      </c>
      <c r="R16" s="48">
        <f t="shared" si="4"/>
        <v>0</v>
      </c>
      <c r="S16" s="48">
        <f t="shared" si="4"/>
        <v>0</v>
      </c>
      <c r="T16" s="48">
        <f t="shared" si="4"/>
        <v>0</v>
      </c>
      <c r="U16" s="48">
        <f t="shared" si="4"/>
        <v>0</v>
      </c>
      <c r="V16" s="48">
        <f t="shared" si="4"/>
        <v>0</v>
      </c>
      <c r="W16" s="48">
        <f t="shared" si="4"/>
        <v>0</v>
      </c>
      <c r="X16" s="48">
        <f t="shared" si="4"/>
        <v>0</v>
      </c>
      <c r="Y16" s="48">
        <f t="shared" si="4"/>
        <v>0</v>
      </c>
      <c r="Z16" s="48">
        <f t="shared" si="4"/>
        <v>0</v>
      </c>
      <c r="AA16" s="48">
        <f t="shared" si="4"/>
        <v>0</v>
      </c>
      <c r="AB16" s="48">
        <f t="shared" si="4"/>
        <v>0</v>
      </c>
      <c r="AC16" s="48">
        <f t="shared" si="4"/>
        <v>0</v>
      </c>
      <c r="AD16" s="48">
        <f t="shared" si="4"/>
        <v>0</v>
      </c>
      <c r="AE16" s="48">
        <f t="shared" si="4"/>
        <v>0</v>
      </c>
      <c r="AF16" s="48">
        <f t="shared" si="4"/>
        <v>0</v>
      </c>
      <c r="AG16" s="48">
        <f t="shared" si="4"/>
        <v>0</v>
      </c>
      <c r="AH16" s="48">
        <f t="shared" si="4"/>
        <v>0</v>
      </c>
      <c r="AI16" s="48">
        <f t="shared" si="4"/>
        <v>0</v>
      </c>
      <c r="AJ16" s="48">
        <f t="shared" si="4"/>
        <v>0</v>
      </c>
      <c r="AK16" s="48">
        <f t="shared" si="4"/>
        <v>0</v>
      </c>
      <c r="AL16" s="48">
        <f t="shared" si="4"/>
        <v>0</v>
      </c>
      <c r="AM16" s="48">
        <f t="shared" si="4"/>
        <v>0</v>
      </c>
      <c r="AN16" s="48">
        <f t="shared" ref="AN16:AP16" si="5">IF(AM19&gt;=AN17,1,0)</f>
        <v>0</v>
      </c>
      <c r="AO16" s="48">
        <f t="shared" si="5"/>
        <v>0</v>
      </c>
      <c r="AP16" s="50">
        <f t="shared" si="5"/>
        <v>1</v>
      </c>
    </row>
    <row r="17" spans="1:42" x14ac:dyDescent="0.25">
      <c r="A17" s="74"/>
      <c r="B17" s="8" t="s">
        <v>1</v>
      </c>
      <c r="C17" s="5">
        <f t="shared" ref="C17:AM17" si="6">POWER(2,C18)</f>
        <v>549755813888</v>
      </c>
      <c r="D17" s="5">
        <f t="shared" si="6"/>
        <v>274877906944</v>
      </c>
      <c r="E17" s="5">
        <f t="shared" si="6"/>
        <v>137438953472</v>
      </c>
      <c r="F17" s="5">
        <f t="shared" si="6"/>
        <v>68719476736</v>
      </c>
      <c r="G17" s="5">
        <f t="shared" si="6"/>
        <v>34359738368</v>
      </c>
      <c r="H17" s="5">
        <f t="shared" si="6"/>
        <v>17179869184</v>
      </c>
      <c r="I17" s="5">
        <f t="shared" si="6"/>
        <v>8589934592</v>
      </c>
      <c r="J17" s="5">
        <f t="shared" si="6"/>
        <v>4294967296</v>
      </c>
      <c r="K17" s="5">
        <f t="shared" si="6"/>
        <v>2147483648</v>
      </c>
      <c r="L17" s="5">
        <f t="shared" si="6"/>
        <v>1073741824</v>
      </c>
      <c r="M17" s="5">
        <f t="shared" si="6"/>
        <v>536870912</v>
      </c>
      <c r="N17" s="5">
        <f t="shared" si="6"/>
        <v>268435456</v>
      </c>
      <c r="O17" s="5">
        <f t="shared" si="6"/>
        <v>134217728</v>
      </c>
      <c r="P17" s="5">
        <f t="shared" si="6"/>
        <v>67108864</v>
      </c>
      <c r="Q17" s="5">
        <f t="shared" si="6"/>
        <v>33554432</v>
      </c>
      <c r="R17" s="5">
        <f t="shared" si="6"/>
        <v>16777216</v>
      </c>
      <c r="S17" s="5">
        <f t="shared" si="6"/>
        <v>8388608</v>
      </c>
      <c r="T17" s="5">
        <f t="shared" si="6"/>
        <v>4194304</v>
      </c>
      <c r="U17" s="5">
        <f t="shared" si="6"/>
        <v>2097152</v>
      </c>
      <c r="V17" s="5">
        <f t="shared" si="6"/>
        <v>1048576</v>
      </c>
      <c r="W17" s="1">
        <f t="shared" si="6"/>
        <v>524288</v>
      </c>
      <c r="X17" s="1">
        <f t="shared" si="6"/>
        <v>262144</v>
      </c>
      <c r="Y17" s="1">
        <f t="shared" si="6"/>
        <v>131072</v>
      </c>
      <c r="Z17" s="1">
        <f t="shared" si="6"/>
        <v>65536</v>
      </c>
      <c r="AA17" s="5">
        <f t="shared" si="6"/>
        <v>32768</v>
      </c>
      <c r="AB17" s="5">
        <f t="shared" si="6"/>
        <v>16384</v>
      </c>
      <c r="AC17" s="5">
        <f t="shared" si="6"/>
        <v>8192</v>
      </c>
      <c r="AD17" s="5">
        <f t="shared" si="6"/>
        <v>4096</v>
      </c>
      <c r="AE17" s="5">
        <f t="shared" si="6"/>
        <v>2048</v>
      </c>
      <c r="AF17" s="5">
        <f t="shared" si="6"/>
        <v>1024</v>
      </c>
      <c r="AG17" s="5">
        <f t="shared" si="6"/>
        <v>512</v>
      </c>
      <c r="AH17" s="5">
        <f t="shared" si="6"/>
        <v>256</v>
      </c>
      <c r="AI17" s="5">
        <f t="shared" si="6"/>
        <v>128</v>
      </c>
      <c r="AJ17" s="5">
        <f t="shared" si="6"/>
        <v>64</v>
      </c>
      <c r="AK17" s="1">
        <f t="shared" si="6"/>
        <v>32</v>
      </c>
      <c r="AL17" s="1">
        <f t="shared" si="6"/>
        <v>16</v>
      </c>
      <c r="AM17" s="1">
        <f t="shared" si="6"/>
        <v>8</v>
      </c>
      <c r="AN17" s="1">
        <f t="shared" ref="AN17:AP17" si="7">POWER(2,AN18)</f>
        <v>4</v>
      </c>
      <c r="AO17" s="1">
        <f t="shared" si="7"/>
        <v>2</v>
      </c>
      <c r="AP17" s="2">
        <f t="shared" si="7"/>
        <v>1</v>
      </c>
    </row>
    <row r="18" spans="1:42" ht="15" customHeight="1" x14ac:dyDescent="0.25">
      <c r="A18" s="51" t="str">
        <f>CONCATENATE(C16,D16,E16,F16,G16,H16,I16,J16,K16,L16,M16,N16,O16,P16,Q16,R16,S16,T16,U16,V16,W16,X16,Y16,Z16,AA16,AB16,AC16,AD16,AE16,AF16,AG16,AH16,AI16,AJ16,AK16,AL16,AM16,AN16,AO16,AP16)</f>
        <v>0000000000000000000000000000000000000001</v>
      </c>
      <c r="B18" s="8" t="s">
        <v>2</v>
      </c>
      <c r="C18" s="14">
        <v>39</v>
      </c>
      <c r="D18" s="1">
        <v>38</v>
      </c>
      <c r="E18" s="1">
        <v>37</v>
      </c>
      <c r="F18" s="1">
        <v>36</v>
      </c>
      <c r="G18" s="1">
        <v>35</v>
      </c>
      <c r="H18" s="1">
        <v>34</v>
      </c>
      <c r="I18" s="1">
        <v>33</v>
      </c>
      <c r="J18" s="1">
        <v>32</v>
      </c>
      <c r="K18" s="1">
        <v>31</v>
      </c>
      <c r="L18" s="1">
        <v>30</v>
      </c>
      <c r="M18" s="1">
        <v>29</v>
      </c>
      <c r="N18" s="1">
        <v>28</v>
      </c>
      <c r="O18" s="1">
        <v>27</v>
      </c>
      <c r="P18" s="1">
        <v>26</v>
      </c>
      <c r="Q18" s="1">
        <v>25</v>
      </c>
      <c r="R18" s="1">
        <v>24</v>
      </c>
      <c r="S18" s="1">
        <v>23</v>
      </c>
      <c r="T18" s="1">
        <v>22</v>
      </c>
      <c r="U18" s="1">
        <v>21</v>
      </c>
      <c r="V18" s="1">
        <v>20</v>
      </c>
      <c r="W18" s="1">
        <v>19</v>
      </c>
      <c r="X18" s="1">
        <v>18</v>
      </c>
      <c r="Y18" s="1">
        <v>17</v>
      </c>
      <c r="Z18" s="1">
        <v>16</v>
      </c>
      <c r="AA18" s="1">
        <v>15</v>
      </c>
      <c r="AB18" s="1">
        <v>14</v>
      </c>
      <c r="AC18" s="1">
        <v>13</v>
      </c>
      <c r="AD18" s="1">
        <v>12</v>
      </c>
      <c r="AE18" s="1">
        <v>11</v>
      </c>
      <c r="AF18" s="1">
        <v>10</v>
      </c>
      <c r="AG18" s="1">
        <v>9</v>
      </c>
      <c r="AH18" s="1">
        <v>8</v>
      </c>
      <c r="AI18" s="1">
        <v>7</v>
      </c>
      <c r="AJ18" s="1">
        <v>6</v>
      </c>
      <c r="AK18" s="1">
        <v>5</v>
      </c>
      <c r="AL18" s="1">
        <v>4</v>
      </c>
      <c r="AM18" s="1">
        <v>3</v>
      </c>
      <c r="AN18" s="1">
        <v>2</v>
      </c>
      <c r="AO18" s="1">
        <v>1</v>
      </c>
      <c r="AP18" s="2">
        <v>0</v>
      </c>
    </row>
    <row r="19" spans="1:42" ht="15" customHeight="1" x14ac:dyDescent="0.25">
      <c r="A19" s="83">
        <f>ROUNDDOWN(ABS(B3),0)</f>
        <v>1</v>
      </c>
      <c r="B19" s="10" t="s">
        <v>17</v>
      </c>
      <c r="C19" s="11">
        <f>IF(A19&gt;=C17,A19-C17,A19)</f>
        <v>1</v>
      </c>
      <c r="D19" s="11">
        <f t="shared" ref="D19:AM19" si="8">IF(C19&gt;=D17,C19-D17,C19)</f>
        <v>1</v>
      </c>
      <c r="E19" s="11">
        <f t="shared" si="8"/>
        <v>1</v>
      </c>
      <c r="F19" s="11">
        <f t="shared" si="8"/>
        <v>1</v>
      </c>
      <c r="G19" s="11">
        <f t="shared" si="8"/>
        <v>1</v>
      </c>
      <c r="H19" s="11">
        <f t="shared" si="8"/>
        <v>1</v>
      </c>
      <c r="I19" s="11">
        <f t="shared" si="8"/>
        <v>1</v>
      </c>
      <c r="J19" s="11">
        <f t="shared" si="8"/>
        <v>1</v>
      </c>
      <c r="K19" s="11">
        <f t="shared" si="8"/>
        <v>1</v>
      </c>
      <c r="L19" s="11">
        <f t="shared" si="8"/>
        <v>1</v>
      </c>
      <c r="M19" s="11">
        <f t="shared" si="8"/>
        <v>1</v>
      </c>
      <c r="N19" s="11">
        <f t="shared" si="8"/>
        <v>1</v>
      </c>
      <c r="O19" s="11">
        <f t="shared" si="8"/>
        <v>1</v>
      </c>
      <c r="P19" s="11">
        <f t="shared" si="8"/>
        <v>1</v>
      </c>
      <c r="Q19" s="11">
        <f t="shared" si="8"/>
        <v>1</v>
      </c>
      <c r="R19" s="11">
        <f t="shared" si="8"/>
        <v>1</v>
      </c>
      <c r="S19" s="11">
        <f t="shared" si="8"/>
        <v>1</v>
      </c>
      <c r="T19" s="11">
        <f t="shared" si="8"/>
        <v>1</v>
      </c>
      <c r="U19" s="11">
        <f t="shared" si="8"/>
        <v>1</v>
      </c>
      <c r="V19" s="11">
        <f t="shared" si="8"/>
        <v>1</v>
      </c>
      <c r="W19" s="11">
        <f t="shared" si="8"/>
        <v>1</v>
      </c>
      <c r="X19" s="11">
        <f t="shared" si="8"/>
        <v>1</v>
      </c>
      <c r="Y19" s="11">
        <f t="shared" si="8"/>
        <v>1</v>
      </c>
      <c r="Z19" s="11">
        <f t="shared" si="8"/>
        <v>1</v>
      </c>
      <c r="AA19" s="11">
        <f t="shared" si="8"/>
        <v>1</v>
      </c>
      <c r="AB19" s="11">
        <f t="shared" si="8"/>
        <v>1</v>
      </c>
      <c r="AC19" s="11">
        <f t="shared" si="8"/>
        <v>1</v>
      </c>
      <c r="AD19" s="11">
        <f t="shared" si="8"/>
        <v>1</v>
      </c>
      <c r="AE19" s="11">
        <f t="shared" si="8"/>
        <v>1</v>
      </c>
      <c r="AF19" s="11">
        <f t="shared" si="8"/>
        <v>1</v>
      </c>
      <c r="AG19" s="11">
        <f t="shared" si="8"/>
        <v>1</v>
      </c>
      <c r="AH19" s="11">
        <f t="shared" si="8"/>
        <v>1</v>
      </c>
      <c r="AI19" s="11">
        <f t="shared" si="8"/>
        <v>1</v>
      </c>
      <c r="AJ19" s="11">
        <f t="shared" si="8"/>
        <v>1</v>
      </c>
      <c r="AK19" s="11">
        <f t="shared" si="8"/>
        <v>1</v>
      </c>
      <c r="AL19" s="12">
        <f t="shared" si="8"/>
        <v>1</v>
      </c>
      <c r="AM19" s="12">
        <f t="shared" si="8"/>
        <v>1</v>
      </c>
      <c r="AN19" s="12">
        <f t="shared" ref="AN19:AP19" si="9">IF(AM19&gt;=AN17,AM19-AN17,AM19)</f>
        <v>1</v>
      </c>
      <c r="AO19" s="12">
        <f t="shared" si="9"/>
        <v>1</v>
      </c>
      <c r="AP19" s="13">
        <f t="shared" si="9"/>
        <v>0</v>
      </c>
    </row>
    <row r="20" spans="1:42" ht="15.75" customHeight="1" thickBot="1" x14ac:dyDescent="0.3">
      <c r="A20" s="75"/>
      <c r="B20" s="9" t="s">
        <v>3</v>
      </c>
      <c r="C20" s="6" t="str">
        <f t="shared" ref="C20:AM20" si="10">"2^"&amp;C18</f>
        <v>2^39</v>
      </c>
      <c r="D20" s="6" t="str">
        <f t="shared" si="10"/>
        <v>2^38</v>
      </c>
      <c r="E20" s="6" t="str">
        <f t="shared" si="10"/>
        <v>2^37</v>
      </c>
      <c r="F20" s="6" t="str">
        <f t="shared" si="10"/>
        <v>2^36</v>
      </c>
      <c r="G20" s="6" t="str">
        <f t="shared" si="10"/>
        <v>2^35</v>
      </c>
      <c r="H20" s="6" t="str">
        <f t="shared" si="10"/>
        <v>2^34</v>
      </c>
      <c r="I20" s="6" t="str">
        <f t="shared" si="10"/>
        <v>2^33</v>
      </c>
      <c r="J20" s="6" t="str">
        <f t="shared" si="10"/>
        <v>2^32</v>
      </c>
      <c r="K20" s="6" t="str">
        <f t="shared" si="10"/>
        <v>2^31</v>
      </c>
      <c r="L20" s="6" t="str">
        <f t="shared" si="10"/>
        <v>2^30</v>
      </c>
      <c r="M20" s="6" t="str">
        <f t="shared" si="10"/>
        <v>2^29</v>
      </c>
      <c r="N20" s="6" t="str">
        <f t="shared" si="10"/>
        <v>2^28</v>
      </c>
      <c r="O20" s="6" t="str">
        <f t="shared" si="10"/>
        <v>2^27</v>
      </c>
      <c r="P20" s="6" t="str">
        <f t="shared" si="10"/>
        <v>2^26</v>
      </c>
      <c r="Q20" s="6" t="str">
        <f t="shared" si="10"/>
        <v>2^25</v>
      </c>
      <c r="R20" s="6" t="str">
        <f t="shared" si="10"/>
        <v>2^24</v>
      </c>
      <c r="S20" s="6" t="str">
        <f t="shared" si="10"/>
        <v>2^23</v>
      </c>
      <c r="T20" s="6" t="str">
        <f t="shared" si="10"/>
        <v>2^22</v>
      </c>
      <c r="U20" s="6" t="str">
        <f t="shared" si="10"/>
        <v>2^21</v>
      </c>
      <c r="V20" s="6" t="str">
        <f t="shared" si="10"/>
        <v>2^20</v>
      </c>
      <c r="W20" s="3" t="str">
        <f t="shared" si="10"/>
        <v>2^19</v>
      </c>
      <c r="X20" s="3" t="str">
        <f t="shared" si="10"/>
        <v>2^18</v>
      </c>
      <c r="Y20" s="3" t="str">
        <f t="shared" si="10"/>
        <v>2^17</v>
      </c>
      <c r="Z20" s="3" t="str">
        <f t="shared" si="10"/>
        <v>2^16</v>
      </c>
      <c r="AA20" s="6" t="str">
        <f t="shared" si="10"/>
        <v>2^15</v>
      </c>
      <c r="AB20" s="6" t="str">
        <f t="shared" si="10"/>
        <v>2^14</v>
      </c>
      <c r="AC20" s="6" t="str">
        <f t="shared" si="10"/>
        <v>2^13</v>
      </c>
      <c r="AD20" s="6" t="str">
        <f t="shared" si="10"/>
        <v>2^12</v>
      </c>
      <c r="AE20" s="6" t="str">
        <f t="shared" si="10"/>
        <v>2^11</v>
      </c>
      <c r="AF20" s="6" t="str">
        <f t="shared" si="10"/>
        <v>2^10</v>
      </c>
      <c r="AG20" s="6" t="str">
        <f t="shared" si="10"/>
        <v>2^9</v>
      </c>
      <c r="AH20" s="6" t="str">
        <f t="shared" si="10"/>
        <v>2^8</v>
      </c>
      <c r="AI20" s="6" t="str">
        <f t="shared" si="10"/>
        <v>2^7</v>
      </c>
      <c r="AJ20" s="6" t="str">
        <f t="shared" si="10"/>
        <v>2^6</v>
      </c>
      <c r="AK20" s="3" t="str">
        <f t="shared" si="10"/>
        <v>2^5</v>
      </c>
      <c r="AL20" s="3" t="str">
        <f t="shared" si="10"/>
        <v>2^4</v>
      </c>
      <c r="AM20" s="3" t="str">
        <f t="shared" si="10"/>
        <v>2^3</v>
      </c>
      <c r="AN20" s="3" t="str">
        <f t="shared" ref="AN20:AP20" si="11">"2^"&amp;AN18</f>
        <v>2^2</v>
      </c>
      <c r="AO20" s="3" t="str">
        <f t="shared" si="11"/>
        <v>2^1</v>
      </c>
      <c r="AP20" s="4" t="str">
        <f t="shared" si="11"/>
        <v>2^0</v>
      </c>
    </row>
    <row r="21" spans="1:42" ht="15.75" thickTop="1" x14ac:dyDescent="0.25"/>
    <row r="23" spans="1:42" ht="15.75" customHeight="1" thickBot="1" x14ac:dyDescent="0.35">
      <c r="A23" s="29" t="s">
        <v>16</v>
      </c>
    </row>
    <row r="24" spans="1:42" ht="15.75" customHeight="1" thickTop="1" x14ac:dyDescent="0.25">
      <c r="A24" s="73" t="s">
        <v>1</v>
      </c>
      <c r="B24" s="7" t="s">
        <v>0</v>
      </c>
      <c r="C24" s="30">
        <f>IF(A27&gt;=C25,1,0)</f>
        <v>0</v>
      </c>
      <c r="D24" s="48">
        <f>IF(C27&gt;=D25,1,0)</f>
        <v>0</v>
      </c>
      <c r="E24" s="48">
        <f t="shared" ref="E24:X24" si="12">IF(D27&gt;=E25,1,0)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8">
        <f t="shared" si="12"/>
        <v>0</v>
      </c>
      <c r="K24" s="48">
        <f t="shared" si="12"/>
        <v>0</v>
      </c>
      <c r="L24" s="48">
        <f t="shared" si="12"/>
        <v>0</v>
      </c>
      <c r="M24" s="48">
        <f t="shared" si="12"/>
        <v>0</v>
      </c>
      <c r="N24" s="48">
        <f t="shared" si="12"/>
        <v>0</v>
      </c>
      <c r="O24" s="48">
        <f t="shared" si="12"/>
        <v>0</v>
      </c>
      <c r="P24" s="48">
        <f t="shared" si="12"/>
        <v>0</v>
      </c>
      <c r="Q24" s="48">
        <f t="shared" si="12"/>
        <v>0</v>
      </c>
      <c r="R24" s="48">
        <f t="shared" si="12"/>
        <v>0</v>
      </c>
      <c r="S24" s="48">
        <f t="shared" si="12"/>
        <v>0</v>
      </c>
      <c r="T24" s="48">
        <f t="shared" si="12"/>
        <v>0</v>
      </c>
      <c r="U24" s="48">
        <f t="shared" si="12"/>
        <v>0</v>
      </c>
      <c r="V24" s="48">
        <f t="shared" si="12"/>
        <v>0</v>
      </c>
      <c r="W24" s="48">
        <f t="shared" si="12"/>
        <v>0</v>
      </c>
      <c r="X24" s="48">
        <f t="shared" si="12"/>
        <v>0</v>
      </c>
      <c r="Y24" s="48">
        <f t="shared" ref="Y24" si="13">IF(X27&gt;=Y25,1,0)</f>
        <v>0</v>
      </c>
      <c r="Z24" s="48">
        <f t="shared" ref="Z24" si="14">IF(Y27&gt;=Z25,1,0)</f>
        <v>0</v>
      </c>
      <c r="AA24" s="48">
        <f t="shared" ref="AA24" si="15">IF(Z27&gt;=AA25,1,0)</f>
        <v>0</v>
      </c>
      <c r="AB24" s="48">
        <f t="shared" ref="AB24" si="16">IF(AA27&gt;=AB25,1,0)</f>
        <v>0</v>
      </c>
      <c r="AC24" s="48">
        <f t="shared" ref="AC24" si="17">IF(AB27&gt;=AC25,1,0)</f>
        <v>0</v>
      </c>
      <c r="AD24" s="48">
        <f t="shared" ref="AD24" si="18">IF(AC27&gt;=AD25,1,0)</f>
        <v>0</v>
      </c>
      <c r="AE24" s="48">
        <f t="shared" ref="AE24" si="19">IF(AD27&gt;=AE25,1,0)</f>
        <v>0</v>
      </c>
      <c r="AF24" s="48">
        <f t="shared" ref="AF24" si="20">IF(AE27&gt;=AF25,1,0)</f>
        <v>0</v>
      </c>
      <c r="AG24" s="48">
        <f t="shared" ref="AG24" si="21">IF(AF27&gt;=AG25,1,0)</f>
        <v>0</v>
      </c>
      <c r="AH24" s="48">
        <f t="shared" ref="AH24" si="22">IF(AG27&gt;=AH25,1,0)</f>
        <v>0</v>
      </c>
      <c r="AI24" s="48">
        <f t="shared" ref="AI24" si="23">IF(AH27&gt;=AI25,1,0)</f>
        <v>0</v>
      </c>
      <c r="AJ24" s="48">
        <f t="shared" ref="AJ24" si="24">IF(AI27&gt;=AJ25,1,0)</f>
        <v>0</v>
      </c>
      <c r="AK24" s="48">
        <f t="shared" ref="AK24" si="25">IF(AJ27&gt;=AK25,1,0)</f>
        <v>0</v>
      </c>
      <c r="AL24" s="48">
        <f t="shared" ref="AL24" si="26">IF(AK27&gt;=AL25,1,0)</f>
        <v>0</v>
      </c>
      <c r="AM24" s="48">
        <f t="shared" ref="AM24" si="27">IF(AL27&gt;=AM25,1,0)</f>
        <v>0</v>
      </c>
      <c r="AN24" s="48">
        <f t="shared" ref="AN24" si="28">IF(AM27&gt;=AN25,1,0)</f>
        <v>0</v>
      </c>
      <c r="AO24" s="48">
        <f t="shared" ref="AO24" si="29">IF(AN27&gt;=AO25,1,0)</f>
        <v>0</v>
      </c>
      <c r="AP24" s="50">
        <f t="shared" ref="AP24" si="30">IF(AO27&gt;=AP25,1,0)</f>
        <v>0</v>
      </c>
    </row>
    <row r="25" spans="1:42" ht="15" customHeight="1" x14ac:dyDescent="0.25">
      <c r="A25" s="74"/>
      <c r="B25" s="8" t="s">
        <v>1</v>
      </c>
      <c r="C25" s="5">
        <f t="shared" ref="C25:P25" si="31">POWER(2,C26)</f>
        <v>0.5</v>
      </c>
      <c r="D25" s="1">
        <f t="shared" si="31"/>
        <v>0.25</v>
      </c>
      <c r="E25" s="1">
        <f t="shared" si="31"/>
        <v>0.125</v>
      </c>
      <c r="F25" s="14">
        <f t="shared" si="31"/>
        <v>6.25E-2</v>
      </c>
      <c r="G25" s="1">
        <f t="shared" si="31"/>
        <v>3.125E-2</v>
      </c>
      <c r="H25" s="1">
        <f t="shared" si="31"/>
        <v>1.5625E-2</v>
      </c>
      <c r="I25" s="1">
        <f t="shared" si="31"/>
        <v>7.8125E-3</v>
      </c>
      <c r="J25" s="1">
        <f t="shared" si="31"/>
        <v>3.90625E-3</v>
      </c>
      <c r="K25" s="1">
        <f t="shared" si="31"/>
        <v>1.953125E-3</v>
      </c>
      <c r="L25" s="1">
        <f t="shared" si="31"/>
        <v>9.765625E-4</v>
      </c>
      <c r="M25" s="1">
        <f t="shared" si="31"/>
        <v>4.8828125E-4</v>
      </c>
      <c r="N25" s="1">
        <f t="shared" si="31"/>
        <v>2.44140625E-4</v>
      </c>
      <c r="O25" s="1">
        <f t="shared" si="31"/>
        <v>1.220703125E-4</v>
      </c>
      <c r="P25" s="1">
        <f t="shared" si="31"/>
        <v>6.103515625E-5</v>
      </c>
      <c r="Q25" s="1">
        <f>POWER(2,Q26)</f>
        <v>3.0517578125E-5</v>
      </c>
      <c r="R25" s="1">
        <f>POWER(2,R26)</f>
        <v>1.52587890625E-5</v>
      </c>
      <c r="S25" s="1">
        <f t="shared" ref="S25:AP25" si="32">POWER(2,S26)</f>
        <v>7.62939453125E-6</v>
      </c>
      <c r="T25" s="1">
        <f t="shared" si="32"/>
        <v>3.814697265625E-6</v>
      </c>
      <c r="U25" s="1">
        <f t="shared" si="32"/>
        <v>1.9073486328125E-6</v>
      </c>
      <c r="V25" s="1">
        <f t="shared" si="32"/>
        <v>9.5367431640625E-7</v>
      </c>
      <c r="W25" s="1">
        <f t="shared" si="32"/>
        <v>4.76837158203125E-7</v>
      </c>
      <c r="X25" s="1">
        <f t="shared" si="32"/>
        <v>2.384185791015625E-7</v>
      </c>
      <c r="Y25" s="1">
        <f t="shared" si="32"/>
        <v>1.1920928955078125E-7</v>
      </c>
      <c r="Z25" s="1">
        <f t="shared" si="32"/>
        <v>5.9604644775390625E-8</v>
      </c>
      <c r="AA25" s="1">
        <f t="shared" si="32"/>
        <v>2.9802322387695313E-8</v>
      </c>
      <c r="AB25" s="1">
        <f t="shared" si="32"/>
        <v>1.4901161193847656E-8</v>
      </c>
      <c r="AC25" s="1">
        <f t="shared" si="32"/>
        <v>7.4505805969238281E-9</v>
      </c>
      <c r="AD25" s="1">
        <f t="shared" si="32"/>
        <v>3.7252902984619141E-9</v>
      </c>
      <c r="AE25" s="1">
        <f t="shared" si="32"/>
        <v>1.862645149230957E-9</v>
      </c>
      <c r="AF25" s="1">
        <f t="shared" si="32"/>
        <v>9.3132257461547852E-10</v>
      </c>
      <c r="AG25" s="1">
        <f t="shared" si="32"/>
        <v>4.6566128730773926E-10</v>
      </c>
      <c r="AH25" s="1">
        <f t="shared" si="32"/>
        <v>2.3283064365386963E-10</v>
      </c>
      <c r="AI25" s="1">
        <f t="shared" si="32"/>
        <v>1.1641532182693481E-10</v>
      </c>
      <c r="AJ25" s="1">
        <f t="shared" si="32"/>
        <v>5.8207660913467407E-11</v>
      </c>
      <c r="AK25" s="1">
        <f t="shared" si="32"/>
        <v>2.9103830456733704E-11</v>
      </c>
      <c r="AL25" s="1">
        <f t="shared" si="32"/>
        <v>1.4551915228366852E-11</v>
      </c>
      <c r="AM25" s="1">
        <f t="shared" si="32"/>
        <v>7.2759576141834259E-12</v>
      </c>
      <c r="AN25" s="1">
        <f t="shared" si="32"/>
        <v>3.637978807091713E-12</v>
      </c>
      <c r="AO25" s="1">
        <f t="shared" si="32"/>
        <v>1.8189894035458565E-12</v>
      </c>
      <c r="AP25" s="2">
        <f t="shared" si="32"/>
        <v>9.0949470177292824E-13</v>
      </c>
    </row>
    <row r="26" spans="1:42" ht="15" customHeight="1" x14ac:dyDescent="0.25">
      <c r="A26" s="51" t="str">
        <f>CONCATENATE(C24,D24,E24,F24,G24,H24,I24,J24,K24,L24,M24,N24,O24,P24,Q24,R24,S24,T24,U24,V24,W24,X24,Y24,Z24,AA24,AB24,AC24,AD24,AE24,AF24,AG24,AH24,AI24,AJ24,AK24,AL24,AM24,AN24,AO24,AP24)</f>
        <v>0000000000000000000000000000000000000000</v>
      </c>
      <c r="B26" s="8" t="s">
        <v>2</v>
      </c>
      <c r="C26" s="5">
        <v>-1</v>
      </c>
      <c r="D26" s="1">
        <v>-2</v>
      </c>
      <c r="E26" s="5">
        <v>-3</v>
      </c>
      <c r="F26" s="1">
        <v>-4</v>
      </c>
      <c r="G26" s="5">
        <v>-5</v>
      </c>
      <c r="H26" s="1">
        <v>-6</v>
      </c>
      <c r="I26" s="5">
        <v>-7</v>
      </c>
      <c r="J26" s="1">
        <v>-8</v>
      </c>
      <c r="K26" s="5">
        <v>-9</v>
      </c>
      <c r="L26" s="1">
        <v>-10</v>
      </c>
      <c r="M26" s="5">
        <v>-11</v>
      </c>
      <c r="N26" s="1">
        <v>-12</v>
      </c>
      <c r="O26" s="5">
        <v>-13</v>
      </c>
      <c r="P26" s="1">
        <v>-14</v>
      </c>
      <c r="Q26" s="5">
        <v>-15</v>
      </c>
      <c r="R26" s="1">
        <v>-16</v>
      </c>
      <c r="S26" s="5">
        <v>-17</v>
      </c>
      <c r="T26" s="1">
        <v>-18</v>
      </c>
      <c r="U26" s="5">
        <v>-19</v>
      </c>
      <c r="V26" s="1">
        <v>-20</v>
      </c>
      <c r="W26" s="5">
        <v>-21</v>
      </c>
      <c r="X26" s="5">
        <v>-22</v>
      </c>
      <c r="Y26" s="5">
        <v>-23</v>
      </c>
      <c r="Z26" s="5">
        <v>-24</v>
      </c>
      <c r="AA26" s="5">
        <v>-25</v>
      </c>
      <c r="AB26" s="5">
        <v>-26</v>
      </c>
      <c r="AC26" s="5">
        <v>-27</v>
      </c>
      <c r="AD26" s="5">
        <v>-28</v>
      </c>
      <c r="AE26" s="5">
        <v>-29</v>
      </c>
      <c r="AF26" s="5">
        <v>-30</v>
      </c>
      <c r="AG26" s="5">
        <v>-31</v>
      </c>
      <c r="AH26" s="5">
        <v>-32</v>
      </c>
      <c r="AI26" s="5">
        <v>-33</v>
      </c>
      <c r="AJ26" s="5">
        <v>-34</v>
      </c>
      <c r="AK26" s="5">
        <v>-35</v>
      </c>
      <c r="AL26" s="5">
        <v>-36</v>
      </c>
      <c r="AM26" s="5">
        <v>-37</v>
      </c>
      <c r="AN26" s="5">
        <v>-38</v>
      </c>
      <c r="AO26" s="5">
        <v>-39</v>
      </c>
      <c r="AP26" s="2">
        <v>-40</v>
      </c>
    </row>
    <row r="27" spans="1:42" ht="15" customHeight="1" x14ac:dyDescent="0.25">
      <c r="A27" s="91">
        <f>ABS(B3)-A19</f>
        <v>0</v>
      </c>
      <c r="B27" s="10" t="s">
        <v>17</v>
      </c>
      <c r="C27" s="11">
        <f>IF(A27&gt;=C25,A27-C25,A27)</f>
        <v>0</v>
      </c>
      <c r="D27" s="11">
        <f>IF(C27&gt;=D25,C27-D25,C27)</f>
        <v>0</v>
      </c>
      <c r="E27" s="11">
        <f t="shared" ref="E27:X27" si="33">IF(D27&gt;=E25,D27-E25,D27)</f>
        <v>0</v>
      </c>
      <c r="F27" s="11">
        <f t="shared" si="33"/>
        <v>0</v>
      </c>
      <c r="G27" s="11">
        <f t="shared" si="33"/>
        <v>0</v>
      </c>
      <c r="H27" s="11">
        <f t="shared" si="33"/>
        <v>0</v>
      </c>
      <c r="I27" s="11">
        <f t="shared" si="33"/>
        <v>0</v>
      </c>
      <c r="J27" s="11">
        <f t="shared" si="33"/>
        <v>0</v>
      </c>
      <c r="K27" s="11">
        <f t="shared" si="33"/>
        <v>0</v>
      </c>
      <c r="L27" s="11">
        <f t="shared" si="33"/>
        <v>0</v>
      </c>
      <c r="M27" s="11">
        <f t="shared" si="33"/>
        <v>0</v>
      </c>
      <c r="N27" s="11">
        <f t="shared" si="33"/>
        <v>0</v>
      </c>
      <c r="O27" s="11">
        <f t="shared" si="33"/>
        <v>0</v>
      </c>
      <c r="P27" s="11">
        <f t="shared" si="33"/>
        <v>0</v>
      </c>
      <c r="Q27" s="11">
        <f t="shared" si="33"/>
        <v>0</v>
      </c>
      <c r="R27" s="11">
        <f t="shared" si="33"/>
        <v>0</v>
      </c>
      <c r="S27" s="11">
        <f t="shared" si="33"/>
        <v>0</v>
      </c>
      <c r="T27" s="11">
        <f t="shared" si="33"/>
        <v>0</v>
      </c>
      <c r="U27" s="11">
        <f t="shared" si="33"/>
        <v>0</v>
      </c>
      <c r="V27" s="11">
        <f t="shared" si="33"/>
        <v>0</v>
      </c>
      <c r="W27" s="11">
        <f t="shared" si="33"/>
        <v>0</v>
      </c>
      <c r="X27" s="11">
        <f t="shared" si="33"/>
        <v>0</v>
      </c>
      <c r="Y27" s="11">
        <f t="shared" ref="Y27" si="34">IF(X27&gt;=Y25,X27-Y25,X27)</f>
        <v>0</v>
      </c>
      <c r="Z27" s="11">
        <f t="shared" ref="Z27" si="35">IF(Y27&gt;=Z25,Y27-Z25,Y27)</f>
        <v>0</v>
      </c>
      <c r="AA27" s="11">
        <f t="shared" ref="AA27" si="36">IF(Z27&gt;=AA25,Z27-AA25,Z27)</f>
        <v>0</v>
      </c>
      <c r="AB27" s="11">
        <f t="shared" ref="AB27" si="37">IF(AA27&gt;=AB25,AA27-AB25,AA27)</f>
        <v>0</v>
      </c>
      <c r="AC27" s="11">
        <f t="shared" ref="AC27" si="38">IF(AB27&gt;=AC25,AB27-AC25,AB27)</f>
        <v>0</v>
      </c>
      <c r="AD27" s="11">
        <f t="shared" ref="AD27" si="39">IF(AC27&gt;=AD25,AC27-AD25,AC27)</f>
        <v>0</v>
      </c>
      <c r="AE27" s="11">
        <f t="shared" ref="AE27" si="40">IF(AD27&gt;=AE25,AD27-AE25,AD27)</f>
        <v>0</v>
      </c>
      <c r="AF27" s="11">
        <f t="shared" ref="AF27" si="41">IF(AE27&gt;=AF25,AE27-AF25,AE27)</f>
        <v>0</v>
      </c>
      <c r="AG27" s="11">
        <f t="shared" ref="AG27" si="42">IF(AF27&gt;=AG25,AF27-AG25,AF27)</f>
        <v>0</v>
      </c>
      <c r="AH27" s="11">
        <f t="shared" ref="AH27" si="43">IF(AG27&gt;=AH25,AG27-AH25,AG27)</f>
        <v>0</v>
      </c>
      <c r="AI27" s="11">
        <f t="shared" ref="AI27" si="44">IF(AH27&gt;=AI25,AH27-AI25,AH27)</f>
        <v>0</v>
      </c>
      <c r="AJ27" s="11">
        <f t="shared" ref="AJ27" si="45">IF(AI27&gt;=AJ25,AI27-AJ25,AI27)</f>
        <v>0</v>
      </c>
      <c r="AK27" s="11">
        <f t="shared" ref="AK27" si="46">IF(AJ27&gt;=AK25,AJ27-AK25,AJ27)</f>
        <v>0</v>
      </c>
      <c r="AL27" s="11">
        <f t="shared" ref="AL27" si="47">IF(AK27&gt;=AL25,AK27-AL25,AK27)</f>
        <v>0</v>
      </c>
      <c r="AM27" s="11">
        <f t="shared" ref="AM27" si="48">IF(AL27&gt;=AM25,AL27-AM25,AL27)</f>
        <v>0</v>
      </c>
      <c r="AN27" s="11">
        <f t="shared" ref="AN27" si="49">IF(AM27&gt;=AN25,AM27-AN25,AM27)</f>
        <v>0</v>
      </c>
      <c r="AO27" s="11">
        <f t="shared" ref="AO27" si="50">IF(AN27&gt;=AO25,AN27-AO25,AN27)</f>
        <v>0</v>
      </c>
      <c r="AP27" s="13">
        <f t="shared" ref="AP27" si="51">IF(AO27&gt;=AP25,AO27-AP25,AO27)</f>
        <v>0</v>
      </c>
    </row>
    <row r="28" spans="1:42" ht="15.75" customHeight="1" thickBot="1" x14ac:dyDescent="0.3">
      <c r="A28" s="92"/>
      <c r="B28" s="9" t="s">
        <v>3</v>
      </c>
      <c r="C28" s="6" t="str">
        <f>"2^"&amp;C26</f>
        <v>2^-1</v>
      </c>
      <c r="D28" s="3" t="str">
        <f t="shared" ref="D28:X28" si="52">"2^"&amp;D26</f>
        <v>2^-2</v>
      </c>
      <c r="E28" s="3" t="str">
        <f t="shared" si="52"/>
        <v>2^-3</v>
      </c>
      <c r="F28" s="16" t="str">
        <f t="shared" si="52"/>
        <v>2^-4</v>
      </c>
      <c r="G28" s="3" t="str">
        <f t="shared" si="52"/>
        <v>2^-5</v>
      </c>
      <c r="H28" s="3" t="str">
        <f t="shared" si="52"/>
        <v>2^-6</v>
      </c>
      <c r="I28" s="3" t="str">
        <f t="shared" si="52"/>
        <v>2^-7</v>
      </c>
      <c r="J28" s="3" t="str">
        <f t="shared" si="52"/>
        <v>2^-8</v>
      </c>
      <c r="K28" s="3" t="str">
        <f t="shared" si="52"/>
        <v>2^-9</v>
      </c>
      <c r="L28" s="3" t="str">
        <f t="shared" si="52"/>
        <v>2^-10</v>
      </c>
      <c r="M28" s="3" t="str">
        <f t="shared" si="52"/>
        <v>2^-11</v>
      </c>
      <c r="N28" s="3" t="str">
        <f t="shared" si="52"/>
        <v>2^-12</v>
      </c>
      <c r="O28" s="3" t="str">
        <f t="shared" si="52"/>
        <v>2^-13</v>
      </c>
      <c r="P28" s="3" t="str">
        <f t="shared" si="52"/>
        <v>2^-14</v>
      </c>
      <c r="Q28" s="3" t="str">
        <f t="shared" si="52"/>
        <v>2^-15</v>
      </c>
      <c r="R28" s="3" t="str">
        <f t="shared" si="52"/>
        <v>2^-16</v>
      </c>
      <c r="S28" s="3" t="str">
        <f t="shared" si="52"/>
        <v>2^-17</v>
      </c>
      <c r="T28" s="3" t="str">
        <f t="shared" si="52"/>
        <v>2^-18</v>
      </c>
      <c r="U28" s="3" t="str">
        <f t="shared" si="52"/>
        <v>2^-19</v>
      </c>
      <c r="V28" s="3" t="str">
        <f t="shared" si="52"/>
        <v>2^-20</v>
      </c>
      <c r="W28" s="3" t="str">
        <f t="shared" si="52"/>
        <v>2^-21</v>
      </c>
      <c r="X28" s="3" t="str">
        <f t="shared" si="52"/>
        <v>2^-22</v>
      </c>
      <c r="Y28" s="3" t="str">
        <f t="shared" ref="Y28:AG28" si="53">"2^"&amp;Y26</f>
        <v>2^-23</v>
      </c>
      <c r="Z28" s="3" t="str">
        <f t="shared" si="53"/>
        <v>2^-24</v>
      </c>
      <c r="AA28" s="3" t="str">
        <f t="shared" si="53"/>
        <v>2^-25</v>
      </c>
      <c r="AB28" s="3" t="str">
        <f t="shared" si="53"/>
        <v>2^-26</v>
      </c>
      <c r="AC28" s="3" t="str">
        <f t="shared" si="53"/>
        <v>2^-27</v>
      </c>
      <c r="AD28" s="3" t="str">
        <f t="shared" si="53"/>
        <v>2^-28</v>
      </c>
      <c r="AE28" s="3" t="str">
        <f t="shared" si="53"/>
        <v>2^-29</v>
      </c>
      <c r="AF28" s="3" t="str">
        <f t="shared" si="53"/>
        <v>2^-30</v>
      </c>
      <c r="AG28" s="3" t="str">
        <f t="shared" si="53"/>
        <v>2^-31</v>
      </c>
      <c r="AH28" s="3" t="str">
        <f t="shared" ref="AH28:AP28" si="54">"2^"&amp;AH26</f>
        <v>2^-32</v>
      </c>
      <c r="AI28" s="3" t="str">
        <f t="shared" si="54"/>
        <v>2^-33</v>
      </c>
      <c r="AJ28" s="3" t="str">
        <f t="shared" si="54"/>
        <v>2^-34</v>
      </c>
      <c r="AK28" s="3" t="str">
        <f t="shared" si="54"/>
        <v>2^-35</v>
      </c>
      <c r="AL28" s="3" t="str">
        <f t="shared" si="54"/>
        <v>2^-36</v>
      </c>
      <c r="AM28" s="3" t="str">
        <f t="shared" si="54"/>
        <v>2^-37</v>
      </c>
      <c r="AN28" s="3" t="str">
        <f t="shared" si="54"/>
        <v>2^-38</v>
      </c>
      <c r="AO28" s="3" t="str">
        <f t="shared" si="54"/>
        <v>2^-39</v>
      </c>
      <c r="AP28" s="4" t="str">
        <f t="shared" si="54"/>
        <v>2^-40</v>
      </c>
    </row>
    <row r="29" spans="1:42" ht="15.75" thickTop="1" x14ac:dyDescent="0.25"/>
  </sheetData>
  <sheetProtection algorithmName="SHA-512" hashValue="Dw42IHUntNJKbNGZR85+M0ap1dGWGswRWldMfIJdRI1xktM/cgMhBvCtb9GnZtS+jIo1L71LMd6x5g75rqG0Fg==" saltValue="lFsrHLUquTgY5Sq8n1qcZA==" spinCount="100000" sheet="1" objects="1" scenarios="1" selectLockedCells="1"/>
  <protectedRanges>
    <protectedRange sqref="B3" name="Edicion"/>
  </protectedRanges>
  <mergeCells count="10">
    <mergeCell ref="A27:A28"/>
    <mergeCell ref="G4:I4"/>
    <mergeCell ref="H6:J6"/>
    <mergeCell ref="E6:G6"/>
    <mergeCell ref="G3:I3"/>
    <mergeCell ref="A24:A25"/>
    <mergeCell ref="A8:A9"/>
    <mergeCell ref="A10:A12"/>
    <mergeCell ref="A16:A17"/>
    <mergeCell ref="A19:A20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ECE7-9B71-4166-B4A2-8FAAE57EBCE9}">
  <dimension ref="A1:R17"/>
  <sheetViews>
    <sheetView workbookViewId="0">
      <selection activeCell="A14" sqref="A14:A16"/>
    </sheetView>
  </sheetViews>
  <sheetFormatPr baseColWidth="10" defaultRowHeight="15" x14ac:dyDescent="0.25"/>
  <cols>
    <col min="2" max="2" width="16.5703125" customWidth="1"/>
    <col min="3" max="3" width="12.5703125" bestFit="1" customWidth="1"/>
  </cols>
  <sheetData>
    <row r="1" spans="1:18" ht="89.25" customHeight="1" x14ac:dyDescent="0.25"/>
    <row r="3" spans="1:18" ht="19.5" thickBot="1" x14ac:dyDescent="0.35">
      <c r="A3" s="29" t="s">
        <v>5</v>
      </c>
      <c r="D3" t="s">
        <v>8</v>
      </c>
      <c r="F3" t="str">
        <f>DEC2HEX(A6,4)&amp;"H"</f>
        <v>0000H</v>
      </c>
    </row>
    <row r="4" spans="1:18" ht="15.75" thickTop="1" x14ac:dyDescent="0.25">
      <c r="A4" s="73" t="s">
        <v>1</v>
      </c>
      <c r="B4" s="7" t="s">
        <v>0</v>
      </c>
      <c r="C4" s="64"/>
      <c r="D4" s="65"/>
      <c r="E4" s="65"/>
      <c r="F4" s="65"/>
      <c r="G4" s="65"/>
      <c r="H4" s="65"/>
      <c r="I4" s="65"/>
      <c r="J4" s="66"/>
      <c r="K4" s="67"/>
      <c r="L4" s="65"/>
      <c r="M4" s="65"/>
      <c r="N4" s="65"/>
      <c r="O4" s="65"/>
      <c r="P4" s="65"/>
      <c r="Q4" s="65"/>
      <c r="R4" s="68"/>
    </row>
    <row r="5" spans="1:18" x14ac:dyDescent="0.25">
      <c r="A5" s="74"/>
      <c r="B5" s="8" t="s">
        <v>1</v>
      </c>
      <c r="C5" s="5">
        <f t="shared" ref="C5:P5" si="0">POWER(2,C6)</f>
        <v>32768</v>
      </c>
      <c r="D5" s="1">
        <f t="shared" si="0"/>
        <v>16384</v>
      </c>
      <c r="E5" s="1">
        <f t="shared" si="0"/>
        <v>8192</v>
      </c>
      <c r="F5" s="1">
        <f t="shared" si="0"/>
        <v>4096</v>
      </c>
      <c r="G5" s="1">
        <f t="shared" si="0"/>
        <v>2048</v>
      </c>
      <c r="H5" s="1">
        <f t="shared" si="0"/>
        <v>1024</v>
      </c>
      <c r="I5" s="1">
        <f t="shared" si="0"/>
        <v>512</v>
      </c>
      <c r="J5" s="14">
        <f t="shared" si="0"/>
        <v>256</v>
      </c>
      <c r="K5" s="17">
        <f t="shared" si="0"/>
        <v>128</v>
      </c>
      <c r="L5" s="1">
        <f t="shared" si="0"/>
        <v>64</v>
      </c>
      <c r="M5" s="1">
        <f t="shared" si="0"/>
        <v>32</v>
      </c>
      <c r="N5" s="1">
        <f t="shared" si="0"/>
        <v>16</v>
      </c>
      <c r="O5" s="1">
        <f t="shared" si="0"/>
        <v>8</v>
      </c>
      <c r="P5" s="1">
        <f t="shared" si="0"/>
        <v>4</v>
      </c>
      <c r="Q5" s="1">
        <f>POWER(2,Q6)</f>
        <v>2</v>
      </c>
      <c r="R5" s="2">
        <f>POWER(2,R6)</f>
        <v>1</v>
      </c>
    </row>
    <row r="6" spans="1:18" x14ac:dyDescent="0.25">
      <c r="A6" s="69">
        <f>SUM(C7:R7)</f>
        <v>0</v>
      </c>
      <c r="B6" s="8" t="s">
        <v>2</v>
      </c>
      <c r="C6" s="5">
        <v>15</v>
      </c>
      <c r="D6" s="1">
        <v>14</v>
      </c>
      <c r="E6" s="1">
        <v>13</v>
      </c>
      <c r="F6" s="1">
        <v>12</v>
      </c>
      <c r="G6" s="1">
        <v>11</v>
      </c>
      <c r="H6" s="1">
        <v>10</v>
      </c>
      <c r="I6" s="1">
        <v>9</v>
      </c>
      <c r="J6" s="14">
        <v>8</v>
      </c>
      <c r="K6" s="17">
        <v>7</v>
      </c>
      <c r="L6" s="1">
        <v>6</v>
      </c>
      <c r="M6" s="1">
        <v>5</v>
      </c>
      <c r="N6" s="1">
        <v>4</v>
      </c>
      <c r="O6" s="1">
        <v>3</v>
      </c>
      <c r="P6" s="1">
        <v>2</v>
      </c>
      <c r="Q6" s="1">
        <v>1</v>
      </c>
      <c r="R6" s="2">
        <v>0</v>
      </c>
    </row>
    <row r="7" spans="1:18" hidden="1" x14ac:dyDescent="0.25">
      <c r="A7" s="70"/>
      <c r="B7" s="10" t="s">
        <v>4</v>
      </c>
      <c r="C7" s="11">
        <f>C5*C4</f>
        <v>0</v>
      </c>
      <c r="D7" s="12">
        <f t="shared" ref="D7:R7" si="1">D5*D4</f>
        <v>0</v>
      </c>
      <c r="E7" s="12">
        <f t="shared" si="1"/>
        <v>0</v>
      </c>
      <c r="F7" s="12">
        <f t="shared" si="1"/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5">
        <f t="shared" si="1"/>
        <v>0</v>
      </c>
      <c r="K7" s="18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12">
        <f t="shared" si="1"/>
        <v>0</v>
      </c>
      <c r="R7" s="13">
        <f t="shared" si="1"/>
        <v>0</v>
      </c>
    </row>
    <row r="8" spans="1:18" ht="15.75" thickBot="1" x14ac:dyDescent="0.3">
      <c r="A8" s="71"/>
      <c r="B8" s="9" t="s">
        <v>3</v>
      </c>
      <c r="C8" s="6" t="str">
        <f>"2^"&amp;C6</f>
        <v>2^15</v>
      </c>
      <c r="D8" s="3" t="str">
        <f t="shared" ref="D8:R8" si="2">"2^"&amp;D6</f>
        <v>2^14</v>
      </c>
      <c r="E8" s="3" t="str">
        <f t="shared" si="2"/>
        <v>2^13</v>
      </c>
      <c r="F8" s="3" t="str">
        <f t="shared" si="2"/>
        <v>2^12</v>
      </c>
      <c r="G8" s="3" t="str">
        <f t="shared" si="2"/>
        <v>2^11</v>
      </c>
      <c r="H8" s="3" t="str">
        <f t="shared" si="2"/>
        <v>2^10</v>
      </c>
      <c r="I8" s="3" t="str">
        <f t="shared" si="2"/>
        <v>2^9</v>
      </c>
      <c r="J8" s="16" t="str">
        <f t="shared" si="2"/>
        <v>2^8</v>
      </c>
      <c r="K8" s="19" t="str">
        <f t="shared" si="2"/>
        <v>2^7</v>
      </c>
      <c r="L8" s="3" t="str">
        <f t="shared" si="2"/>
        <v>2^6</v>
      </c>
      <c r="M8" s="3" t="str">
        <f t="shared" si="2"/>
        <v>2^5</v>
      </c>
      <c r="N8" s="3" t="str">
        <f t="shared" si="2"/>
        <v>2^4</v>
      </c>
      <c r="O8" s="3" t="str">
        <f t="shared" si="2"/>
        <v>2^3</v>
      </c>
      <c r="P8" s="3" t="str">
        <f t="shared" si="2"/>
        <v>2^2</v>
      </c>
      <c r="Q8" s="3" t="str">
        <f t="shared" si="2"/>
        <v>2^1</v>
      </c>
      <c r="R8" s="4" t="str">
        <f t="shared" si="2"/>
        <v>2^0</v>
      </c>
    </row>
    <row r="9" spans="1:18" ht="15.75" thickTop="1" x14ac:dyDescent="0.25"/>
    <row r="11" spans="1:18" ht="19.5" thickBot="1" x14ac:dyDescent="0.35">
      <c r="A11" s="29" t="s">
        <v>9</v>
      </c>
      <c r="D11" t="s">
        <v>8</v>
      </c>
      <c r="F11" t="str">
        <f>DEC2HEX(A14,4)&amp;"H"</f>
        <v>0001H</v>
      </c>
    </row>
    <row r="12" spans="1:18" ht="15.75" thickTop="1" x14ac:dyDescent="0.25">
      <c r="A12" s="73" t="s">
        <v>1</v>
      </c>
      <c r="B12" s="7" t="s">
        <v>0</v>
      </c>
      <c r="C12" s="24" t="str">
        <f>MID($C$15,1,1)</f>
        <v>0</v>
      </c>
      <c r="D12" s="25" t="str">
        <f>MID($C$15,2,1)</f>
        <v>0</v>
      </c>
      <c r="E12" s="25" t="str">
        <f>MID($C$15,3,1)</f>
        <v>0</v>
      </c>
      <c r="F12" s="25" t="str">
        <f>MID($C$15,4,1)</f>
        <v>0</v>
      </c>
      <c r="G12" s="25" t="str">
        <f>MID($C$15,5,1)</f>
        <v>0</v>
      </c>
      <c r="H12" s="25" t="str">
        <f>MID($C$15,6,1)</f>
        <v>0</v>
      </c>
      <c r="I12" s="25" t="str">
        <f>MID($C$15,7,1)</f>
        <v>0</v>
      </c>
      <c r="J12" s="26" t="str">
        <f>MID($C$15,8,1)</f>
        <v>0</v>
      </c>
      <c r="K12" s="27" t="str">
        <f>MID($K$15,1,1)</f>
        <v>0</v>
      </c>
      <c r="L12" s="25" t="str">
        <f>MID($K$15,2,1)</f>
        <v>0</v>
      </c>
      <c r="M12" s="25" t="str">
        <f>MID($K$15,3,1)</f>
        <v>0</v>
      </c>
      <c r="N12" s="25" t="str">
        <f>MID($K$15,4,1)</f>
        <v>0</v>
      </c>
      <c r="O12" s="25" t="str">
        <f>MID($K$15,5,1)</f>
        <v>0</v>
      </c>
      <c r="P12" s="25" t="str">
        <f>MID($K$15,6,1)</f>
        <v>0</v>
      </c>
      <c r="Q12" s="25" t="str">
        <f>MID($K$15,7,1)</f>
        <v>0</v>
      </c>
      <c r="R12" s="28" t="str">
        <f>MID($K$15,8,1)</f>
        <v>1</v>
      </c>
    </row>
    <row r="13" spans="1:18" x14ac:dyDescent="0.25">
      <c r="A13" s="74"/>
      <c r="B13" s="8" t="s">
        <v>1</v>
      </c>
      <c r="C13" s="20">
        <f t="shared" ref="C13:P13" si="3">POWER(2,C14)</f>
        <v>32768</v>
      </c>
      <c r="D13" s="1">
        <f t="shared" si="3"/>
        <v>16384</v>
      </c>
      <c r="E13" s="1">
        <f t="shared" si="3"/>
        <v>8192</v>
      </c>
      <c r="F13" s="1">
        <f t="shared" si="3"/>
        <v>4096</v>
      </c>
      <c r="G13" s="1">
        <f t="shared" si="3"/>
        <v>2048</v>
      </c>
      <c r="H13" s="1">
        <f t="shared" si="3"/>
        <v>1024</v>
      </c>
      <c r="I13" s="1">
        <f t="shared" si="3"/>
        <v>512</v>
      </c>
      <c r="J13" s="21">
        <f t="shared" si="3"/>
        <v>256</v>
      </c>
      <c r="K13" s="5">
        <f t="shared" si="3"/>
        <v>128</v>
      </c>
      <c r="L13" s="1">
        <f t="shared" si="3"/>
        <v>64</v>
      </c>
      <c r="M13" s="1">
        <f t="shared" si="3"/>
        <v>32</v>
      </c>
      <c r="N13" s="1">
        <f t="shared" si="3"/>
        <v>16</v>
      </c>
      <c r="O13" s="1">
        <f t="shared" si="3"/>
        <v>8</v>
      </c>
      <c r="P13" s="1">
        <f t="shared" si="3"/>
        <v>4</v>
      </c>
      <c r="Q13" s="1">
        <f>POWER(2,Q14)</f>
        <v>2</v>
      </c>
      <c r="R13" s="2">
        <f>POWER(2,R14)</f>
        <v>1</v>
      </c>
    </row>
    <row r="14" spans="1:18" x14ac:dyDescent="0.25">
      <c r="A14" s="86">
        <v>1</v>
      </c>
      <c r="B14" s="8" t="s">
        <v>2</v>
      </c>
      <c r="C14" s="20">
        <v>15</v>
      </c>
      <c r="D14" s="1">
        <v>14</v>
      </c>
      <c r="E14" s="1">
        <v>13</v>
      </c>
      <c r="F14" s="1">
        <v>12</v>
      </c>
      <c r="G14" s="1">
        <v>11</v>
      </c>
      <c r="H14" s="1">
        <v>10</v>
      </c>
      <c r="I14" s="1">
        <v>9</v>
      </c>
      <c r="J14" s="21">
        <v>8</v>
      </c>
      <c r="K14" s="5">
        <v>7</v>
      </c>
      <c r="L14" s="1">
        <v>6</v>
      </c>
      <c r="M14" s="1">
        <v>5</v>
      </c>
      <c r="N14" s="1">
        <v>4</v>
      </c>
      <c r="O14" s="1">
        <v>3</v>
      </c>
      <c r="P14" s="1">
        <v>2</v>
      </c>
      <c r="Q14" s="1">
        <v>1</v>
      </c>
      <c r="R14" s="2">
        <v>0</v>
      </c>
    </row>
    <row r="15" spans="1:18" ht="15.75" hidden="1" customHeight="1" x14ac:dyDescent="0.25">
      <c r="A15" s="87"/>
      <c r="B15" s="10" t="s">
        <v>7</v>
      </c>
      <c r="C15" s="89" t="str">
        <f>DEC2BIN(ROUNDDOWN(A14/2^8,0),8)</f>
        <v>00000000</v>
      </c>
      <c r="D15" s="84"/>
      <c r="E15" s="84"/>
      <c r="F15" s="84"/>
      <c r="G15" s="84"/>
      <c r="H15" s="84"/>
      <c r="I15" s="84"/>
      <c r="J15" s="90"/>
      <c r="K15" s="84" t="str">
        <f>DEC2BIN(A14-ROUNDDOWN(A14/2^8,0)*256,8)</f>
        <v>00000001</v>
      </c>
      <c r="L15" s="84"/>
      <c r="M15" s="84"/>
      <c r="N15" s="84"/>
      <c r="O15" s="84"/>
      <c r="P15" s="84"/>
      <c r="Q15" s="84"/>
      <c r="R15" s="85"/>
    </row>
    <row r="16" spans="1:18" ht="15.75" thickBot="1" x14ac:dyDescent="0.3">
      <c r="A16" s="88"/>
      <c r="B16" s="9" t="s">
        <v>3</v>
      </c>
      <c r="C16" s="22" t="str">
        <f>"2^"&amp;C14</f>
        <v>2^15</v>
      </c>
      <c r="D16" s="3" t="str">
        <f t="shared" ref="D16:Q16" si="4">"2^"&amp;D14</f>
        <v>2^14</v>
      </c>
      <c r="E16" s="3" t="str">
        <f t="shared" si="4"/>
        <v>2^13</v>
      </c>
      <c r="F16" s="3" t="str">
        <f t="shared" si="4"/>
        <v>2^12</v>
      </c>
      <c r="G16" s="3" t="str">
        <f t="shared" si="4"/>
        <v>2^11</v>
      </c>
      <c r="H16" s="3" t="str">
        <f t="shared" si="4"/>
        <v>2^10</v>
      </c>
      <c r="I16" s="3" t="str">
        <f t="shared" si="4"/>
        <v>2^9</v>
      </c>
      <c r="J16" s="23" t="str">
        <f t="shared" si="4"/>
        <v>2^8</v>
      </c>
      <c r="K16" s="6" t="str">
        <f t="shared" si="4"/>
        <v>2^7</v>
      </c>
      <c r="L16" s="3" t="str">
        <f t="shared" si="4"/>
        <v>2^6</v>
      </c>
      <c r="M16" s="3" t="str">
        <f t="shared" si="4"/>
        <v>2^5</v>
      </c>
      <c r="N16" s="3" t="str">
        <f t="shared" si="4"/>
        <v>2^4</v>
      </c>
      <c r="O16" s="3" t="str">
        <f t="shared" si="4"/>
        <v>2^3</v>
      </c>
      <c r="P16" s="3" t="str">
        <f t="shared" si="4"/>
        <v>2^2</v>
      </c>
      <c r="Q16" s="3" t="str">
        <f t="shared" si="4"/>
        <v>2^1</v>
      </c>
      <c r="R16" s="4">
        <v>8</v>
      </c>
    </row>
    <row r="17" ht="15.75" thickTop="1" x14ac:dyDescent="0.25"/>
  </sheetData>
  <sheetProtection algorithmName="SHA-512" hashValue="iAMC85GEvVU4N7aTbshwC0p2Slv5WXX5DLsj52mfwOs0yUjKpaWQj33hkoTe6ifjK936X2Hdgofo3rIrWSSThw==" saltValue="3mA8xnSeA4dvZ+OWZzpg9Q==" spinCount="100000" sheet="1" objects="1" scenarios="1" selectLockedCells="1"/>
  <protectedRanges>
    <protectedRange sqref="C4:R4 A14:A16" name="Binario"/>
  </protectedRanges>
  <mergeCells count="6">
    <mergeCell ref="K15:R15"/>
    <mergeCell ref="A4:A5"/>
    <mergeCell ref="A6:A8"/>
    <mergeCell ref="A12:A13"/>
    <mergeCell ref="A14:A16"/>
    <mergeCell ref="C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Bin Hex Flotante a Decimal</vt:lpstr>
      <vt:lpstr>Decimal a Flotante</vt:lpstr>
      <vt:lpstr>Binario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Cetina</dc:creator>
  <cp:lastModifiedBy>Josue Cetina</cp:lastModifiedBy>
  <dcterms:created xsi:type="dcterms:W3CDTF">2022-10-18T22:39:11Z</dcterms:created>
  <dcterms:modified xsi:type="dcterms:W3CDTF">2022-10-24T17:59:28Z</dcterms:modified>
</cp:coreProperties>
</file>